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P:\サーバー木村用\機構EXCEL\"/>
    </mc:Choice>
  </mc:AlternateContent>
  <xr:revisionPtr revIDLastSave="0" documentId="13_ncr:1_{AD0269C7-57EC-4404-8E66-2B94C98444B9}" xr6:coauthVersionLast="47" xr6:coauthVersionMax="47" xr10:uidLastSave="{00000000-0000-0000-0000-000000000000}"/>
  <bookViews>
    <workbookView showHorizontalScroll="0" showVerticalScroll="0" showSheetTabs="0" xWindow="-120" yWindow="-120" windowWidth="29040" windowHeight="15720" tabRatio="705" firstSheet="1" activeTab="1" xr2:uid="{00000000-000D-0000-FFFF-FFFF00000000}"/>
  </bookViews>
  <sheets>
    <sheet name="Sheet2" sheetId="7" state="hidden" r:id="rId1"/>
    <sheet name="【様式イ】河川維持管理技術者 (rev)" sheetId="19" r:id="rId2"/>
  </sheets>
  <definedNames>
    <definedName name="_xlnm.Print_Area" localSheetId="1">'【様式イ】河川維持管理技術者 (rev)'!$A$1:$R$70</definedName>
    <definedName name="_xlnm.Print_Titles" localSheetId="1">'【様式イ】河川維持管理技術者 (rev)'!$10:$12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9" i="19" l="1"/>
  <c r="S14" i="19" l="1"/>
  <c r="S13" i="19"/>
  <c r="R48" i="19"/>
  <c r="S48" i="19" s="1"/>
  <c r="R46" i="19"/>
  <c r="S46" i="19" s="1"/>
  <c r="R44" i="19"/>
  <c r="S44" i="19" s="1"/>
  <c r="R42" i="19"/>
  <c r="S42" i="19" s="1"/>
  <c r="R40" i="19"/>
  <c r="S40" i="19" s="1"/>
  <c r="R38" i="19"/>
  <c r="S38" i="19" s="1"/>
  <c r="R36" i="19"/>
  <c r="S36" i="19" s="1"/>
  <c r="R34" i="19"/>
  <c r="S34" i="19" s="1"/>
  <c r="R32" i="19"/>
  <c r="S32" i="19" s="1"/>
  <c r="R30" i="19"/>
  <c r="S30" i="19" s="1"/>
  <c r="R28" i="19"/>
  <c r="S28" i="19" s="1"/>
  <c r="R26" i="19"/>
  <c r="S26" i="19" s="1"/>
  <c r="R24" i="19"/>
  <c r="S24" i="19" s="1"/>
  <c r="R22" i="19"/>
  <c r="S22" i="19" s="1"/>
  <c r="R18" i="19"/>
  <c r="S18" i="19" s="1"/>
  <c r="R16" i="19"/>
  <c r="S16" i="19" s="1"/>
  <c r="R20" i="19"/>
  <c r="S20" i="19" s="1"/>
  <c r="R47" i="19"/>
  <c r="S47" i="19" s="1"/>
  <c r="R45" i="19"/>
  <c r="S45" i="19" s="1"/>
  <c r="R43" i="19"/>
  <c r="S43" i="19" s="1"/>
  <c r="R41" i="19"/>
  <c r="S41" i="19" s="1"/>
  <c r="R39" i="19"/>
  <c r="S39" i="19" s="1"/>
  <c r="R37" i="19"/>
  <c r="S37" i="19" s="1"/>
  <c r="R35" i="19"/>
  <c r="S35" i="19" s="1"/>
  <c r="R33" i="19"/>
  <c r="S33" i="19" s="1"/>
  <c r="R31" i="19"/>
  <c r="S31" i="19" s="1"/>
  <c r="R29" i="19"/>
  <c r="S29" i="19" s="1"/>
  <c r="R27" i="19"/>
  <c r="S27" i="19" s="1"/>
  <c r="R25" i="19"/>
  <c r="S25" i="19" s="1"/>
  <c r="R23" i="19"/>
  <c r="S23" i="19" s="1"/>
  <c r="R21" i="19"/>
  <c r="S21" i="19" s="1"/>
  <c r="R17" i="19"/>
  <c r="S17" i="19" s="1"/>
  <c r="R15" i="19"/>
  <c r="S15" i="19" s="1"/>
  <c r="R19" i="19"/>
  <c r="S19" i="19" s="1"/>
  <c r="Z47" i="19"/>
  <c r="AA47" i="19" s="1"/>
  <c r="X47" i="19"/>
  <c r="Y47" i="19" s="1"/>
  <c r="O47" i="19"/>
  <c r="K48" i="19" s="1"/>
  <c r="K46" i="19"/>
  <c r="Z45" i="19"/>
  <c r="AA45" i="19" s="1"/>
  <c r="X45" i="19"/>
  <c r="O45" i="19"/>
  <c r="Z43" i="19"/>
  <c r="AA43" i="19" s="1"/>
  <c r="X43" i="19"/>
  <c r="Y43" i="19" s="1"/>
  <c r="O43" i="19"/>
  <c r="K44" i="19" s="1"/>
  <c r="Z41" i="19"/>
  <c r="AA41" i="19" s="1"/>
  <c r="X41" i="19"/>
  <c r="Y41" i="19" s="1"/>
  <c r="O41" i="19"/>
  <c r="K42" i="19" s="1"/>
  <c r="Z39" i="19"/>
  <c r="AA39" i="19" s="1"/>
  <c r="X39" i="19"/>
  <c r="O39" i="19"/>
  <c r="K40" i="19" s="1"/>
  <c r="Z37" i="19"/>
  <c r="AA37" i="19" s="1"/>
  <c r="X37" i="19"/>
  <c r="O37" i="19"/>
  <c r="K38" i="19" s="1"/>
  <c r="Z35" i="19"/>
  <c r="AA35" i="19" s="1"/>
  <c r="X35" i="19"/>
  <c r="O35" i="19"/>
  <c r="K36" i="19" s="1"/>
  <c r="Z33" i="19"/>
  <c r="AA33" i="19" s="1"/>
  <c r="X33" i="19"/>
  <c r="Y33" i="19" s="1"/>
  <c r="O33" i="19"/>
  <c r="K34" i="19" s="1"/>
  <c r="Z31" i="19"/>
  <c r="AA31" i="19" s="1"/>
  <c r="X31" i="19"/>
  <c r="Y31" i="19" s="1"/>
  <c r="O31" i="19"/>
  <c r="K32" i="19" s="1"/>
  <c r="Z29" i="19"/>
  <c r="AA29" i="19" s="1"/>
  <c r="X29" i="19"/>
  <c r="O29" i="19"/>
  <c r="K30" i="19" s="1"/>
  <c r="Z27" i="19"/>
  <c r="AA27" i="19" s="1"/>
  <c r="X27" i="19"/>
  <c r="O27" i="19"/>
  <c r="K28" i="19" s="1"/>
  <c r="Z25" i="19"/>
  <c r="AA25" i="19" s="1"/>
  <c r="X25" i="19"/>
  <c r="Y25" i="19" s="1"/>
  <c r="O25" i="19"/>
  <c r="K26" i="19" s="1"/>
  <c r="Z23" i="19"/>
  <c r="X23" i="19"/>
  <c r="O23" i="19"/>
  <c r="K24" i="19" s="1"/>
  <c r="Z21" i="19"/>
  <c r="X21" i="19"/>
  <c r="O21" i="19"/>
  <c r="K22" i="19" s="1"/>
  <c r="Z19" i="19"/>
  <c r="X19" i="19"/>
  <c r="O19" i="19"/>
  <c r="K20" i="19" s="1"/>
  <c r="Z17" i="19"/>
  <c r="AA17" i="19" s="1"/>
  <c r="X17" i="19"/>
  <c r="Y17" i="19" s="1"/>
  <c r="O17" i="19"/>
  <c r="K18" i="19" s="1"/>
  <c r="Z15" i="19"/>
  <c r="X15" i="19"/>
  <c r="O15" i="19"/>
  <c r="K16" i="19" s="1"/>
  <c r="AC13" i="19"/>
  <c r="AB13" i="19"/>
  <c r="Z13" i="19"/>
  <c r="X13" i="19"/>
  <c r="U13" i="19"/>
  <c r="T13" i="19"/>
  <c r="O13" i="19"/>
  <c r="K14" i="19" s="1"/>
  <c r="S50" i="19" l="1"/>
  <c r="M50" i="19" s="1"/>
  <c r="X50" i="19"/>
  <c r="Z50" i="19"/>
  <c r="T15" i="19"/>
  <c r="V13" i="19"/>
  <c r="W13" i="19" s="1"/>
  <c r="AA13" i="19" s="1"/>
  <c r="AD13" i="19"/>
  <c r="U15" i="19"/>
  <c r="U17" i="19" l="1"/>
  <c r="T17" i="19"/>
  <c r="Y13" i="19"/>
  <c r="V15" i="19"/>
  <c r="W15" i="19" s="1"/>
  <c r="T19" i="19" l="1"/>
  <c r="U19" i="19"/>
  <c r="V17" i="19"/>
  <c r="W17" i="19" s="1"/>
  <c r="Y15" i="19"/>
  <c r="AA15" i="19"/>
  <c r="T21" i="19" l="1"/>
  <c r="U23" i="19" s="1"/>
  <c r="U21" i="19"/>
  <c r="V19" i="19"/>
  <c r="W19" i="19" s="1"/>
  <c r="AA19" i="19" s="1"/>
  <c r="Y21" i="19"/>
  <c r="AA21" i="19"/>
  <c r="T23" i="19" l="1"/>
  <c r="V23" i="19" s="1"/>
  <c r="W23" i="19" s="1"/>
  <c r="V21" i="19"/>
  <c r="W21" i="19" s="1"/>
  <c r="Y19" i="19"/>
  <c r="T25" i="19" l="1"/>
  <c r="U27" i="19" s="1"/>
  <c r="U25" i="19"/>
  <c r="Y23" i="19"/>
  <c r="AA23" i="19"/>
  <c r="AA50" i="19" s="1"/>
  <c r="Q51" i="19" s="1"/>
  <c r="K51" i="19" l="1"/>
  <c r="M51" i="19"/>
  <c r="T27" i="19"/>
  <c r="T29" i="19" s="1"/>
  <c r="U31" i="19" s="1"/>
  <c r="V25" i="19"/>
  <c r="W25" i="19" s="1"/>
  <c r="V27" i="19" l="1"/>
  <c r="W27" i="19" s="1"/>
  <c r="Y27" i="19" s="1"/>
  <c r="U29" i="19"/>
  <c r="T31" i="19" s="1"/>
  <c r="U33" i="19" s="1"/>
  <c r="T33" i="19" l="1"/>
  <c r="U35" i="19" s="1"/>
  <c r="V31" i="19"/>
  <c r="W31" i="19" s="1"/>
  <c r="V29" i="19"/>
  <c r="W29" i="19" s="1"/>
  <c r="Y29" i="19" s="1"/>
  <c r="T35" i="19" l="1"/>
  <c r="U37" i="19" s="1"/>
  <c r="V33" i="19"/>
  <c r="W33" i="19" s="1"/>
  <c r="T37" i="19" l="1"/>
  <c r="T39" i="19" s="1"/>
  <c r="U41" i="19" s="1"/>
  <c r="V35" i="19"/>
  <c r="W35" i="19" s="1"/>
  <c r="Y35" i="19" s="1"/>
  <c r="V37" i="19" l="1"/>
  <c r="W37" i="19" s="1"/>
  <c r="Y37" i="19" s="1"/>
  <c r="U39" i="19"/>
  <c r="T41" i="19" s="1"/>
  <c r="T43" i="19" s="1"/>
  <c r="V41" i="19" l="1"/>
  <c r="W41" i="19" s="1"/>
  <c r="U43" i="19"/>
  <c r="T45" i="19" s="1"/>
  <c r="V39" i="19"/>
  <c r="W39" i="19" s="1"/>
  <c r="Y39" i="19" s="1"/>
  <c r="U45" i="19"/>
  <c r="T47" i="19" s="1"/>
  <c r="V43" i="19" l="1"/>
  <c r="W43" i="19" s="1"/>
  <c r="W45" i="19"/>
  <c r="Y45" i="19" s="1"/>
  <c r="Y50" i="19" s="1"/>
  <c r="Q50" i="19" s="1"/>
  <c r="V45" i="19"/>
  <c r="U47" i="19"/>
  <c r="K50" i="19" l="1"/>
  <c r="V47" i="19"/>
  <c r="W47" i="19" s="1"/>
  <c r="W50" i="19" l="1"/>
  <c r="D51" i="19" s="1"/>
  <c r="C51" i="19" l="1"/>
</calcChain>
</file>

<file path=xl/sharedStrings.xml><?xml version="1.0" encoding="utf-8"?>
<sst xmlns="http://schemas.openxmlformats.org/spreadsheetml/2006/main" count="93" uniqueCount="65">
  <si>
    <t>河川点検士資格
登録番号</t>
    <rPh sb="0" eb="2">
      <t>カセン</t>
    </rPh>
    <rPh sb="2" eb="4">
      <t>テンケン</t>
    </rPh>
    <rPh sb="4" eb="5">
      <t>シ</t>
    </rPh>
    <rPh sb="5" eb="7">
      <t>シカク</t>
    </rPh>
    <rPh sb="8" eb="10">
      <t>トウロク</t>
    </rPh>
    <rPh sb="10" eb="12">
      <t>バンゴウ</t>
    </rPh>
    <phoneticPr fontId="1"/>
  </si>
  <si>
    <t>　上記のとおり相違ないことを証明する。</t>
    <rPh sb="1" eb="3">
      <t>ジョウキ</t>
    </rPh>
    <rPh sb="7" eb="9">
      <t>ソウイ</t>
    </rPh>
    <rPh sb="14" eb="15">
      <t>ショウ</t>
    </rPh>
    <rPh sb="15" eb="16">
      <t>メイ</t>
    </rPh>
    <phoneticPr fontId="1"/>
  </si>
  <si>
    <t>　　所在地　　　　　　</t>
    <rPh sb="2" eb="5">
      <t>ショザイチ</t>
    </rPh>
    <phoneticPr fontId="1"/>
  </si>
  <si>
    <t>　　法人・事務所名　　　</t>
    <rPh sb="2" eb="4">
      <t>ホウジン</t>
    </rPh>
    <rPh sb="5" eb="8">
      <t>ジムショ</t>
    </rPh>
    <rPh sb="8" eb="9">
      <t>メイ</t>
    </rPh>
    <phoneticPr fontId="1"/>
  </si>
  <si>
    <t>　　代表者名　　　　　　</t>
    <rPh sb="2" eb="5">
      <t>ダイヒョウシャ</t>
    </rPh>
    <rPh sb="5" eb="6">
      <t>メイ</t>
    </rPh>
    <phoneticPr fontId="1"/>
  </si>
  <si>
    <t>指導的
立場
番号</t>
    <rPh sb="7" eb="9">
      <t>バンゴウ</t>
    </rPh>
    <phoneticPr fontId="8"/>
  </si>
  <si>
    <t>技術者
指導
有無</t>
    <rPh sb="7" eb="9">
      <t>ウム</t>
    </rPh>
    <phoneticPr fontId="1"/>
  </si>
  <si>
    <t>期間</t>
    <rPh sb="0" eb="2">
      <t>キカン</t>
    </rPh>
    <phoneticPr fontId="1"/>
  </si>
  <si>
    <t>年</t>
    <rPh sb="0" eb="1">
      <t>ネン</t>
    </rPh>
    <phoneticPr fontId="1"/>
  </si>
  <si>
    <t>　従事期間合計</t>
    <rPh sb="1" eb="3">
      <t>ジュウジ</t>
    </rPh>
    <rPh sb="3" eb="5">
      <t>キカン</t>
    </rPh>
    <rPh sb="5" eb="7">
      <t>ゴウケイ</t>
    </rPh>
    <phoneticPr fontId="1"/>
  </si>
  <si>
    <t>氏名</t>
    <rPh sb="0" eb="2">
      <t>シメイ</t>
    </rPh>
    <phoneticPr fontId="1"/>
  </si>
  <si>
    <t>フリガナ</t>
    <phoneticPr fontId="1"/>
  </si>
  <si>
    <t>河川維持管理技術者資格試験
業務経歴証明書</t>
    <rPh sb="9" eb="11">
      <t>シカク</t>
    </rPh>
    <rPh sb="11" eb="13">
      <t>シケン</t>
    </rPh>
    <rPh sb="14" eb="16">
      <t>ギョウム</t>
    </rPh>
    <rPh sb="16" eb="18">
      <t>ケイレキ</t>
    </rPh>
    <rPh sb="18" eb="21">
      <t>ショウメイショ</t>
    </rPh>
    <phoneticPr fontId="1"/>
  </si>
  <si>
    <t>月数</t>
    <rPh sb="0" eb="2">
      <t>ツキスウ</t>
    </rPh>
    <phoneticPr fontId="1"/>
  </si>
  <si>
    <t>～</t>
    <phoneticPr fontId="1"/>
  </si>
  <si>
    <t>選択肢</t>
    <rPh sb="0" eb="3">
      <t>センタクシ</t>
    </rPh>
    <phoneticPr fontId="1"/>
  </si>
  <si>
    <t>役職名</t>
    <rPh sb="0" eb="3">
      <t>ヤクショクメイ</t>
    </rPh>
    <phoneticPr fontId="1"/>
  </si>
  <si>
    <t>指導的立場番号</t>
    <rPh sb="0" eb="5">
      <t>シドウテキタチバ</t>
    </rPh>
    <rPh sb="5" eb="7">
      <t>バンゴウ</t>
    </rPh>
    <phoneticPr fontId="1"/>
  </si>
  <si>
    <t>①</t>
    <phoneticPr fontId="1"/>
  </si>
  <si>
    <t>②</t>
    <phoneticPr fontId="1"/>
  </si>
  <si>
    <t>③</t>
    <phoneticPr fontId="1"/>
  </si>
  <si>
    <t>④</t>
    <phoneticPr fontId="1"/>
  </si>
  <si>
    <t>⑤</t>
    <phoneticPr fontId="1"/>
  </si>
  <si>
    <t>⑥</t>
    <phoneticPr fontId="1"/>
  </si>
  <si>
    <t>技術者指導有無</t>
    <rPh sb="0" eb="3">
      <t>ギジュツシャ</t>
    </rPh>
    <rPh sb="3" eb="5">
      <t>シドウ</t>
    </rPh>
    <rPh sb="5" eb="7">
      <t>ウム</t>
    </rPh>
    <phoneticPr fontId="1"/>
  </si>
  <si>
    <t>有</t>
    <rPh sb="0" eb="1">
      <t>アリ</t>
    </rPh>
    <phoneticPr fontId="1"/>
  </si>
  <si>
    <t>水系･
河川名</t>
    <rPh sb="0" eb="2">
      <t>スイケイ</t>
    </rPh>
    <rPh sb="4" eb="7">
      <t>カセンメイ</t>
    </rPh>
    <phoneticPr fontId="1"/>
  </si>
  <si>
    <t>　　（指導的立場 （①～⑥） 合計</t>
    <phoneticPr fontId="1"/>
  </si>
  <si>
    <t>　（河川維持管理技術者の指導「有」合計</t>
    <rPh sb="15" eb="16">
      <t>ア</t>
    </rPh>
    <phoneticPr fontId="1"/>
  </si>
  <si>
    <t>ケ月)</t>
    <rPh sb="0" eb="2">
      <t>カゲツ</t>
    </rPh>
    <phoneticPr fontId="1"/>
  </si>
  <si>
    <t>期間最大</t>
    <rPh sb="0" eb="4">
      <t>キカンサイダイ</t>
    </rPh>
    <phoneticPr fontId="1"/>
  </si>
  <si>
    <t>総月数</t>
    <rPh sb="0" eb="1">
      <t>ソウ</t>
    </rPh>
    <rPh sb="1" eb="3">
      <t>ツキスウ</t>
    </rPh>
    <phoneticPr fontId="1"/>
  </si>
  <si>
    <t>指導有</t>
    <rPh sb="0" eb="2">
      <t>シドウ</t>
    </rPh>
    <rPh sb="2" eb="3">
      <t>アリ</t>
    </rPh>
    <phoneticPr fontId="1"/>
  </si>
  <si>
    <t>立場有</t>
    <rPh sb="0" eb="2">
      <t>タチバ</t>
    </rPh>
    <rPh sb="2" eb="3">
      <t>アリ</t>
    </rPh>
    <phoneticPr fontId="1"/>
  </si>
  <si>
    <t>記入有無</t>
    <rPh sb="0" eb="2">
      <t>キニュウ</t>
    </rPh>
    <rPh sb="2" eb="4">
      <t>ウム</t>
    </rPh>
    <phoneticPr fontId="1"/>
  </si>
  <si>
    <t>記入有無</t>
    <rPh sb="0" eb="4">
      <t>キニュウウム</t>
    </rPh>
    <phoneticPr fontId="1"/>
  </si>
  <si>
    <t>期間最小</t>
    <rPh sb="0" eb="4">
      <t>キカンサイショウ</t>
    </rPh>
    <phoneticPr fontId="1"/>
  </si>
  <si>
    <t>日</t>
    <rPh sb="0" eb="1">
      <t>ニチ</t>
    </rPh>
    <phoneticPr fontId="1"/>
  </si>
  <si>
    <t>　（証明者）</t>
    <rPh sb="2" eb="5">
      <t>ショウメイシャ</t>
    </rPh>
    <phoneticPr fontId="1"/>
  </si>
  <si>
    <t>月</t>
    <phoneticPr fontId="1"/>
  </si>
  <si>
    <t>(管理職)</t>
    <rPh sb="1" eb="4">
      <t>カンリショク</t>
    </rPh>
    <phoneticPr fontId="1"/>
  </si>
  <si>
    <t>Ⅰ－１　　様式イ　（河川維持管理技術者資格試験用）　　　　　　　　　　　　　　</t>
    <rPh sb="5" eb="7">
      <t>ヨウシキ</t>
    </rPh>
    <rPh sb="10" eb="12">
      <t>カセン</t>
    </rPh>
    <rPh sb="12" eb="14">
      <t>イジ</t>
    </rPh>
    <rPh sb="14" eb="16">
      <t>カンリ</t>
    </rPh>
    <rPh sb="16" eb="19">
      <t>ギジュツシャ</t>
    </rPh>
    <rPh sb="19" eb="21">
      <t>シカク</t>
    </rPh>
    <rPh sb="21" eb="23">
      <t>シケン</t>
    </rPh>
    <rPh sb="23" eb="24">
      <t>ヨウ</t>
    </rPh>
    <phoneticPr fontId="1"/>
  </si>
  <si>
    <t>　所在地　　　　　　</t>
    <rPh sb="1" eb="4">
      <t>ショザイチ</t>
    </rPh>
    <phoneticPr fontId="1"/>
  </si>
  <si>
    <t>　法人・事務所名　　　</t>
    <rPh sb="1" eb="3">
      <t>ホウジン</t>
    </rPh>
    <rPh sb="4" eb="7">
      <t>ジムショ</t>
    </rPh>
    <rPh sb="7" eb="8">
      <t>メイ</t>
    </rPh>
    <phoneticPr fontId="1"/>
  </si>
  <si>
    <t>　河川維持管理技術者名</t>
    <rPh sb="1" eb="3">
      <t>カセン</t>
    </rPh>
    <rPh sb="3" eb="5">
      <t>イジ</t>
    </rPh>
    <rPh sb="5" eb="7">
      <t>カンリ</t>
    </rPh>
    <rPh sb="7" eb="9">
      <t>ギジュツ</t>
    </rPh>
    <rPh sb="9" eb="10">
      <t>シャ</t>
    </rPh>
    <rPh sb="10" eb="11">
      <t>メイ</t>
    </rPh>
    <phoneticPr fontId="1"/>
  </si>
  <si>
    <t>　河川維持管理技術者登録番号</t>
    <rPh sb="1" eb="3">
      <t>カセン</t>
    </rPh>
    <rPh sb="3" eb="5">
      <t>イジ</t>
    </rPh>
    <rPh sb="5" eb="7">
      <t>カンリ</t>
    </rPh>
    <rPh sb="7" eb="10">
      <t>ギジュツシャ</t>
    </rPh>
    <rPh sb="10" eb="12">
      <t>トウロク</t>
    </rPh>
    <rPh sb="12" eb="14">
      <t>バンゴウ</t>
    </rPh>
    <phoneticPr fontId="1"/>
  </si>
  <si>
    <t>　メールアドレス</t>
    <phoneticPr fontId="1"/>
  </si>
  <si>
    <r>
      <t xml:space="preserve">勤務先
</t>
    </r>
    <r>
      <rPr>
        <sz val="10"/>
        <rFont val="ＭＳ Ｐゴシック"/>
        <family val="3"/>
        <charset val="128"/>
      </rPr>
      <t>（部・課まで）</t>
    </r>
    <rPh sb="0" eb="3">
      <t>キンムサキ</t>
    </rPh>
    <rPh sb="5" eb="6">
      <t>ブ</t>
    </rPh>
    <rPh sb="7" eb="8">
      <t>カ</t>
    </rPh>
    <phoneticPr fontId="1"/>
  </si>
  <si>
    <r>
      <t xml:space="preserve">役職名
</t>
    </r>
    <r>
      <rPr>
        <sz val="8"/>
        <rFont val="ＭＳ Ｐゴシック"/>
        <family val="3"/>
        <charset val="128"/>
      </rPr>
      <t>（管理職）</t>
    </r>
    <rPh sb="0" eb="1">
      <t>ヤク</t>
    </rPh>
    <rPh sb="1" eb="3">
      <t>ショクメイ</t>
    </rPh>
    <rPh sb="5" eb="7">
      <t>カンリ</t>
    </rPh>
    <rPh sb="7" eb="8">
      <t>ショク</t>
    </rPh>
    <phoneticPr fontId="1"/>
  </si>
  <si>
    <r>
      <t>生年月日</t>
    </r>
    <r>
      <rPr>
        <sz val="9"/>
        <rFont val="ＭＳ Ｐゴシック"/>
        <family val="3"/>
        <charset val="128"/>
      </rPr>
      <t>（西暦）</t>
    </r>
    <rPh sb="0" eb="2">
      <t>セイネン</t>
    </rPh>
    <rPh sb="2" eb="4">
      <t>ガッピ</t>
    </rPh>
    <rPh sb="5" eb="7">
      <t>セイレキ</t>
    </rPh>
    <phoneticPr fontId="1"/>
  </si>
  <si>
    <t>従事期間(開始～終了)</t>
    <rPh sb="0" eb="1">
      <t>ジュウ</t>
    </rPh>
    <rPh sb="1" eb="2">
      <t>コト</t>
    </rPh>
    <rPh sb="2" eb="4">
      <t>キカン</t>
    </rPh>
    <rPh sb="5" eb="7">
      <t>カイシ</t>
    </rPh>
    <rPh sb="8" eb="10">
      <t>シュウリョウ</t>
    </rPh>
    <phoneticPr fontId="1"/>
  </si>
  <si>
    <t>開始</t>
    <rPh sb="0" eb="2">
      <t>カイシ</t>
    </rPh>
    <phoneticPr fontId="1"/>
  </si>
  <si>
    <t>終了</t>
    <rPh sb="0" eb="2">
      <t>シュウリョウ</t>
    </rPh>
    <phoneticPr fontId="1"/>
  </si>
  <si>
    <t>重複置換後</t>
    <rPh sb="0" eb="4">
      <t>チョウフクオキカエ</t>
    </rPh>
    <rPh sb="4" eb="5">
      <t>ゴ</t>
    </rPh>
    <phoneticPr fontId="1"/>
  </si>
  <si>
    <t>開始=終了EQ1,NE0</t>
    <rPh sb="0" eb="2">
      <t>カイシ</t>
    </rPh>
    <rPh sb="3" eb="5">
      <t>シュウリョウ</t>
    </rPh>
    <phoneticPr fontId="1"/>
  </si>
  <si>
    <t>業務内容と立場</t>
    <rPh sb="0" eb="4">
      <t>ギョウムナイヨウ</t>
    </rPh>
    <rPh sb="5" eb="7">
      <t>タチバ</t>
    </rPh>
    <phoneticPr fontId="1"/>
  </si>
  <si>
    <t>西暦年/月</t>
    <rPh sb="0" eb="2">
      <t>セイレキ</t>
    </rPh>
    <rPh sb="2" eb="3">
      <t>ネン</t>
    </rPh>
    <rPh sb="4" eb="5">
      <t>ツキ</t>
    </rPh>
    <phoneticPr fontId="1"/>
  </si>
  <si>
    <t>年</t>
    <rPh sb="0" eb="1">
      <t>ネン</t>
    </rPh>
    <phoneticPr fontId="1"/>
  </si>
  <si>
    <t>月</t>
    <rPh sb="0" eb="1">
      <t>ツキ</t>
    </rPh>
    <phoneticPr fontId="1"/>
  </si>
  <si>
    <t>日</t>
    <rPh sb="0" eb="1">
      <t>ニチ</t>
    </rPh>
    <phoneticPr fontId="1"/>
  </si>
  <si>
    <t>‐T</t>
    <phoneticPr fontId="1"/>
  </si>
  <si>
    <r>
      <t xml:space="preserve"> （証明者）</t>
    </r>
    <r>
      <rPr>
        <b/>
        <sz val="9"/>
        <color rgb="FFFF0000"/>
        <rFont val="ＭＳ Ｐ明朝"/>
        <family val="1"/>
        <charset val="128"/>
      </rPr>
      <t>※3</t>
    </r>
    <rPh sb="2" eb="5">
      <t>ショウメイシャ</t>
    </rPh>
    <phoneticPr fontId="1"/>
  </si>
  <si>
    <r>
      <t>【実務経験の証明（河川維持管理技術者の指導の下）】</t>
    </r>
    <r>
      <rPr>
        <b/>
        <sz val="9"/>
        <color rgb="FFFF0000"/>
        <rFont val="ＭＳ Ｐゴシック"/>
        <family val="3"/>
        <charset val="128"/>
      </rPr>
      <t>※2</t>
    </r>
    <rPh sb="1" eb="5">
      <t>ジツムケイケン</t>
    </rPh>
    <rPh sb="6" eb="8">
      <t>ショウメイ</t>
    </rPh>
    <rPh sb="9" eb="11">
      <t>カセン</t>
    </rPh>
    <rPh sb="11" eb="13">
      <t>イジ</t>
    </rPh>
    <rPh sb="13" eb="15">
      <t>カンリ</t>
    </rPh>
    <rPh sb="15" eb="18">
      <t>ギジュツシャ</t>
    </rPh>
    <rPh sb="19" eb="21">
      <t>シドウ</t>
    </rPh>
    <rPh sb="22" eb="23">
      <t>シタ</t>
    </rPh>
    <phoneticPr fontId="1"/>
  </si>
  <si>
    <r>
      <t>【業務経歴の証明】</t>
    </r>
    <r>
      <rPr>
        <b/>
        <sz val="9"/>
        <color rgb="FFFF0000"/>
        <rFont val="ＭＳ Ｐゴシック"/>
        <family val="3"/>
        <charset val="128"/>
      </rPr>
      <t>※1</t>
    </r>
    <rPh sb="1" eb="5">
      <t>ギョウムケイレキ</t>
    </rPh>
    <rPh sb="6" eb="8">
      <t>ショウメイ</t>
    </rPh>
    <phoneticPr fontId="1"/>
  </si>
  <si>
    <t>2025年10月改訂版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</si>
</sst>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
    <numFmt numFmtId="177" formatCode="0_ "/>
  </numFmts>
  <fonts count="39" x14ac:knownFonts="1">
    <font>
      <sz val="11"/>
      <color theme="1"/>
      <name val="ＭＳ Ｐゴシック"/>
      <family val="2"/>
      <charset val="128"/>
      <scheme val="minor"/>
    </font>
    <font>
      <sz val="6"/>
      <name val="ＭＳ Ｐゴシック"/>
      <family val="2"/>
      <charset val="128"/>
      <scheme val="minor"/>
    </font>
    <font>
      <sz val="10"/>
      <name val="ＭＳ Ｐ明朝"/>
      <family val="1"/>
      <charset val="128"/>
    </font>
    <font>
      <sz val="9"/>
      <name val="ＭＳ Ｐ明朝"/>
      <family val="1"/>
      <charset val="128"/>
    </font>
    <font>
      <b/>
      <sz val="11"/>
      <name val="ＭＳ Ｐゴシック"/>
      <family val="3"/>
      <charset val="128"/>
    </font>
    <font>
      <sz val="9"/>
      <name val="ＭＳ Ｐゴシック"/>
      <family val="3"/>
      <charset val="128"/>
    </font>
    <font>
      <sz val="11"/>
      <color theme="1"/>
      <name val="ＭＳ Ｐゴシック"/>
      <family val="2"/>
      <charset val="128"/>
      <scheme val="minor"/>
    </font>
    <font>
      <sz val="9"/>
      <color theme="1"/>
      <name val="ＭＳ Ｐ明朝"/>
      <family val="1"/>
      <charset val="128"/>
    </font>
    <font>
      <sz val="6"/>
      <name val="ＭＳ Ｐゴシック"/>
      <family val="3"/>
      <charset val="128"/>
      <scheme val="minor"/>
    </font>
    <font>
      <sz val="11"/>
      <color theme="1"/>
      <name val="ＭＳ Ｐ明朝"/>
      <family val="1"/>
      <charset val="128"/>
    </font>
    <font>
      <sz val="11"/>
      <name val="ＭＳ Ｐ明朝"/>
      <family val="1"/>
      <charset val="128"/>
    </font>
    <font>
      <b/>
      <sz val="18"/>
      <name val="游ゴシック"/>
      <family val="3"/>
      <charset val="128"/>
    </font>
    <font>
      <sz val="8"/>
      <name val="ＭＳ Ｐ明朝"/>
      <family val="1"/>
      <charset val="128"/>
    </font>
    <font>
      <sz val="12"/>
      <color theme="1"/>
      <name val="ＭＳ Ｐ明朝"/>
      <family val="1"/>
      <charset val="128"/>
    </font>
    <font>
      <sz val="18"/>
      <name val="ＭＳ Ｐ明朝"/>
      <family val="1"/>
      <charset val="128"/>
    </font>
    <font>
      <sz val="6"/>
      <name val="ＭＳ Ｐ明朝"/>
      <family val="1"/>
      <charset val="128"/>
    </font>
    <font>
      <b/>
      <sz val="9"/>
      <color theme="0"/>
      <name val="ＭＳ Ｐ明朝"/>
      <family val="1"/>
      <charset val="128"/>
    </font>
    <font>
      <b/>
      <sz val="11"/>
      <name val="ＭＳ Ｐ明朝"/>
      <family val="1"/>
      <charset val="128"/>
    </font>
    <font>
      <sz val="11"/>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14"/>
      <name val="ＭＳ Ｐゴシック"/>
      <family val="3"/>
      <charset val="128"/>
    </font>
    <font>
      <sz val="11"/>
      <color theme="1"/>
      <name val="ＭＳ Ｐゴシック"/>
      <family val="3"/>
      <charset val="128"/>
    </font>
    <font>
      <sz val="12"/>
      <name val="ＭＳ Ｐゴシック"/>
      <family val="3"/>
      <charset val="128"/>
    </font>
    <font>
      <sz val="12"/>
      <color theme="1"/>
      <name val="ＭＳ Ｐゴシック"/>
      <family val="3"/>
      <charset val="128"/>
    </font>
    <font>
      <sz val="10"/>
      <color theme="1"/>
      <name val="ＭＳ Ｐゴシック"/>
      <family val="3"/>
      <charset val="128"/>
    </font>
    <font>
      <b/>
      <sz val="9"/>
      <color theme="0"/>
      <name val="ＭＳ Ｐゴシック"/>
      <family val="3"/>
      <charset val="128"/>
    </font>
    <font>
      <b/>
      <sz val="11"/>
      <color theme="1"/>
      <name val="ＭＳ Ｐゴシック"/>
      <family val="3"/>
      <charset val="128"/>
    </font>
    <font>
      <b/>
      <sz val="9"/>
      <color theme="1"/>
      <name val="ＭＳ Ｐゴシック"/>
      <family val="3"/>
      <charset val="128"/>
    </font>
    <font>
      <b/>
      <sz val="9"/>
      <name val="ＭＳ Ｐゴシック"/>
      <family val="3"/>
      <charset val="128"/>
    </font>
    <font>
      <b/>
      <sz val="9"/>
      <name val="ＭＳ Ｐ明朝"/>
      <family val="1"/>
      <charset val="128"/>
    </font>
    <font>
      <b/>
      <sz val="9"/>
      <color rgb="FFFF0000"/>
      <name val="ＭＳ Ｐ明朝"/>
      <family val="1"/>
      <charset val="128"/>
    </font>
    <font>
      <b/>
      <sz val="9"/>
      <color theme="1"/>
      <name val="ＭＳ Ｐ明朝"/>
      <family val="1"/>
      <charset val="128"/>
    </font>
    <font>
      <sz val="8"/>
      <color theme="1"/>
      <name val="ＭＳ Ｐ明朝"/>
      <family val="1"/>
      <charset val="128"/>
    </font>
    <font>
      <sz val="9"/>
      <color theme="1"/>
      <name val="ＭＳ Ｐゴシック"/>
      <family val="3"/>
      <charset val="128"/>
    </font>
    <font>
      <b/>
      <sz val="10"/>
      <name val="ＭＳ Ｐゴシック"/>
      <family val="3"/>
      <charset val="128"/>
    </font>
    <font>
      <b/>
      <sz val="8"/>
      <color rgb="FFFF0000"/>
      <name val="ＭＳ Ｐゴシック"/>
      <family val="3"/>
      <charset val="128"/>
      <scheme val="minor"/>
    </font>
    <font>
      <b/>
      <sz val="9"/>
      <color rgb="FFFF000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E6EBF6"/>
        <bgColor indexed="64"/>
      </patternFill>
    </fill>
    <fill>
      <patternFill patternType="solid">
        <fgColor theme="0"/>
        <bgColor indexed="64"/>
      </patternFill>
    </fill>
  </fills>
  <borders count="39">
    <border>
      <left/>
      <right/>
      <top/>
      <bottom/>
      <diagonal/>
    </border>
    <border>
      <left/>
      <right/>
      <top style="thin">
        <color auto="1"/>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right style="medium">
        <color auto="1"/>
      </right>
      <top/>
      <bottom/>
      <diagonal/>
    </border>
    <border>
      <left style="thin">
        <color indexed="64"/>
      </left>
      <right style="thin">
        <color auto="1"/>
      </right>
      <top/>
      <bottom style="thin">
        <color auto="1"/>
      </bottom>
      <diagonal/>
    </border>
    <border>
      <left style="medium">
        <color auto="1"/>
      </left>
      <right/>
      <top style="thin">
        <color indexed="64"/>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style="medium">
        <color indexed="64"/>
      </left>
      <right/>
      <top/>
      <bottom style="medium">
        <color indexed="64"/>
      </bottom>
      <diagonal/>
    </border>
    <border>
      <left/>
      <right style="medium">
        <color auto="1"/>
      </right>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auto="1"/>
      </right>
      <top style="thin">
        <color indexed="64"/>
      </top>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indexed="64"/>
      </left>
      <right style="thin">
        <color auto="1"/>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auto="1"/>
      </right>
      <top style="thin">
        <color auto="1"/>
      </top>
      <bottom/>
      <diagonal/>
    </border>
    <border>
      <left/>
      <right style="medium">
        <color auto="1"/>
      </right>
      <top style="medium">
        <color indexed="64"/>
      </top>
      <bottom/>
      <diagonal/>
    </border>
    <border>
      <left style="medium">
        <color auto="1"/>
      </left>
      <right/>
      <top style="medium">
        <color indexed="64"/>
      </top>
      <bottom/>
      <diagonal/>
    </border>
    <border>
      <left/>
      <right/>
      <top style="medium">
        <color indexed="64"/>
      </top>
      <bottom style="medium">
        <color indexed="64"/>
      </bottom>
      <diagonal/>
    </border>
    <border>
      <left style="thin">
        <color indexed="64"/>
      </left>
      <right style="thin">
        <color auto="1"/>
      </right>
      <top style="hair">
        <color indexed="64"/>
      </top>
      <bottom style="thin">
        <color auto="1"/>
      </bottom>
      <diagonal/>
    </border>
  </borders>
  <cellStyleXfs count="2">
    <xf numFmtId="0" fontId="0" fillId="0" borderId="0">
      <alignment vertical="center"/>
    </xf>
    <xf numFmtId="0" fontId="6" fillId="0" borderId="0">
      <alignment vertical="center"/>
    </xf>
  </cellStyleXfs>
  <cellXfs count="200">
    <xf numFmtId="0" fontId="0" fillId="0" borderId="0" xfId="0">
      <alignment vertical="center"/>
    </xf>
    <xf numFmtId="0" fontId="0" fillId="0" borderId="6" xfId="0" applyBorder="1">
      <alignment vertical="center"/>
    </xf>
    <xf numFmtId="0" fontId="0" fillId="0" borderId="2" xfId="0" applyBorder="1">
      <alignment vertical="center"/>
    </xf>
    <xf numFmtId="176" fontId="3" fillId="0" borderId="1" xfId="0" applyNumberFormat="1" applyFont="1" applyBorder="1" applyAlignment="1" applyProtection="1">
      <alignment horizontal="center" vertical="center" wrapText="1"/>
      <protection hidden="1"/>
    </xf>
    <xf numFmtId="0" fontId="10" fillId="0" borderId="0" xfId="0" applyFont="1" applyProtection="1">
      <alignment vertical="center"/>
      <protection hidden="1"/>
    </xf>
    <xf numFmtId="0" fontId="30" fillId="0" borderId="0" xfId="0" applyFont="1" applyProtection="1">
      <alignment vertical="center"/>
      <protection hidden="1"/>
    </xf>
    <xf numFmtId="0" fontId="3" fillId="0" borderId="0" xfId="0" applyFont="1" applyProtection="1">
      <alignment vertical="center"/>
      <protection hidden="1"/>
    </xf>
    <xf numFmtId="0" fontId="7" fillId="0" borderId="0" xfId="0" applyFont="1" applyProtection="1">
      <alignment vertical="center"/>
      <protection hidden="1"/>
    </xf>
    <xf numFmtId="0" fontId="9" fillId="0" borderId="0" xfId="0" applyFont="1" applyProtection="1">
      <alignment vertical="center"/>
      <protection hidden="1"/>
    </xf>
    <xf numFmtId="0" fontId="18" fillId="2" borderId="18" xfId="0" applyFont="1" applyFill="1" applyBorder="1" applyAlignment="1" applyProtection="1">
      <alignment horizontal="center" vertical="center"/>
      <protection hidden="1"/>
    </xf>
    <xf numFmtId="0" fontId="24" fillId="2" borderId="8" xfId="0" applyFont="1" applyFill="1" applyBorder="1" applyAlignment="1" applyProtection="1">
      <alignment horizontal="center" vertical="center"/>
      <protection hidden="1"/>
    </xf>
    <xf numFmtId="0" fontId="25" fillId="3" borderId="15" xfId="0" applyFont="1" applyFill="1" applyBorder="1" applyAlignment="1" applyProtection="1">
      <alignment horizontal="right" vertical="center"/>
      <protection locked="0" hidden="1"/>
    </xf>
    <xf numFmtId="0" fontId="25" fillId="3" borderId="21" xfId="0" applyFont="1" applyFill="1" applyBorder="1" applyAlignment="1" applyProtection="1">
      <alignment horizontal="center" vertical="center"/>
      <protection locked="0" hidden="1"/>
    </xf>
    <xf numFmtId="0" fontId="19" fillId="2" borderId="24" xfId="0" applyFont="1" applyFill="1" applyBorder="1" applyAlignment="1" applyProtection="1">
      <alignment horizontal="center" vertical="center"/>
      <protection hidden="1"/>
    </xf>
    <xf numFmtId="0" fontId="5" fillId="2" borderId="21" xfId="0" applyFont="1" applyFill="1" applyBorder="1" applyAlignment="1" applyProtection="1">
      <alignment horizontal="center" vertical="center" wrapText="1"/>
      <protection hidden="1"/>
    </xf>
    <xf numFmtId="0" fontId="5" fillId="2" borderId="16" xfId="0" applyFont="1" applyFill="1" applyBorder="1" applyAlignment="1" applyProtection="1">
      <alignment horizontal="center" vertical="center" shrinkToFit="1"/>
      <protection hidden="1"/>
    </xf>
    <xf numFmtId="0" fontId="7" fillId="0" borderId="6" xfId="0" applyFont="1" applyBorder="1" applyAlignment="1" applyProtection="1">
      <alignment horizontal="center" vertical="center"/>
      <protection hidden="1"/>
    </xf>
    <xf numFmtId="0" fontId="10" fillId="0" borderId="6" xfId="0" applyFont="1" applyBorder="1" applyAlignment="1" applyProtection="1">
      <alignment horizontal="center" vertical="center"/>
      <protection hidden="1"/>
    </xf>
    <xf numFmtId="0" fontId="7" fillId="0" borderId="6" xfId="0" applyFont="1" applyBorder="1" applyProtection="1">
      <alignment vertical="center"/>
      <protection hidden="1"/>
    </xf>
    <xf numFmtId="0" fontId="10" fillId="0" borderId="0" xfId="1" applyFont="1" applyAlignment="1" applyProtection="1">
      <alignment vertical="top"/>
      <protection hidden="1"/>
    </xf>
    <xf numFmtId="177" fontId="15" fillId="0" borderId="3" xfId="0" applyNumberFormat="1" applyFont="1" applyBorder="1" applyAlignment="1" applyProtection="1">
      <alignment horizontal="center" vertical="top" wrapText="1"/>
      <protection hidden="1"/>
    </xf>
    <xf numFmtId="176" fontId="10" fillId="0" borderId="0" xfId="1" applyNumberFormat="1" applyFont="1" applyAlignment="1" applyProtection="1">
      <alignment vertical="top"/>
      <protection hidden="1"/>
    </xf>
    <xf numFmtId="0" fontId="3" fillId="0" borderId="0" xfId="1" applyFont="1" applyAlignment="1" applyProtection="1">
      <alignment vertical="top"/>
      <protection hidden="1"/>
    </xf>
    <xf numFmtId="177" fontId="3" fillId="0" borderId="0" xfId="0" applyNumberFormat="1" applyFont="1" applyAlignment="1" applyProtection="1">
      <alignment horizontal="center" vertical="top" wrapText="1"/>
      <protection hidden="1"/>
    </xf>
    <xf numFmtId="177" fontId="3" fillId="0" borderId="0" xfId="1" applyNumberFormat="1" applyFont="1" applyAlignment="1" applyProtection="1">
      <alignment vertical="top"/>
      <protection hidden="1"/>
    </xf>
    <xf numFmtId="176" fontId="7" fillId="0" borderId="0" xfId="1" applyNumberFormat="1" applyFont="1" applyAlignment="1" applyProtection="1">
      <alignment vertical="top"/>
      <protection hidden="1"/>
    </xf>
    <xf numFmtId="177" fontId="9" fillId="0" borderId="0" xfId="1" applyNumberFormat="1" applyFont="1" applyAlignment="1" applyProtection="1">
      <alignment vertical="top"/>
      <protection hidden="1"/>
    </xf>
    <xf numFmtId="0" fontId="9" fillId="0" borderId="0" xfId="1" applyFont="1" applyAlignment="1" applyProtection="1">
      <alignment vertical="top"/>
      <protection hidden="1"/>
    </xf>
    <xf numFmtId="0" fontId="7" fillId="0" borderId="0" xfId="1" applyFont="1" applyAlignment="1" applyProtection="1">
      <alignment vertical="top"/>
      <protection hidden="1"/>
    </xf>
    <xf numFmtId="0" fontId="30" fillId="0" borderId="0" xfId="1" applyFont="1" applyProtection="1">
      <alignment vertical="center"/>
      <protection hidden="1"/>
    </xf>
    <xf numFmtId="0" fontId="10" fillId="0" borderId="0" xfId="1" applyFont="1" applyProtection="1">
      <alignment vertical="center"/>
      <protection hidden="1"/>
    </xf>
    <xf numFmtId="177" fontId="10" fillId="0" borderId="6" xfId="1" applyNumberFormat="1" applyFont="1" applyBorder="1" applyProtection="1">
      <alignment vertical="center"/>
      <protection hidden="1"/>
    </xf>
    <xf numFmtId="0" fontId="3" fillId="0" borderId="6" xfId="1" applyFont="1" applyBorder="1" applyProtection="1">
      <alignment vertical="center"/>
      <protection hidden="1"/>
    </xf>
    <xf numFmtId="177" fontId="3" fillId="0" borderId="6" xfId="1" applyNumberFormat="1" applyFont="1" applyBorder="1" applyProtection="1">
      <alignment vertical="center"/>
      <protection hidden="1"/>
    </xf>
    <xf numFmtId="0" fontId="7" fillId="0" borderId="0" xfId="1" applyFont="1" applyProtection="1">
      <alignment vertical="center"/>
      <protection hidden="1"/>
    </xf>
    <xf numFmtId="2" fontId="7" fillId="0" borderId="0" xfId="1" applyNumberFormat="1" applyFont="1" applyProtection="1">
      <alignment vertical="center"/>
      <protection hidden="1"/>
    </xf>
    <xf numFmtId="0" fontId="9" fillId="0" borderId="0" xfId="1" applyFont="1" applyProtection="1">
      <alignment vertical="center"/>
      <protection hidden="1"/>
    </xf>
    <xf numFmtId="0" fontId="29" fillId="0" borderId="0" xfId="0" applyFont="1" applyProtection="1">
      <alignment vertical="center"/>
      <protection hidden="1"/>
    </xf>
    <xf numFmtId="0" fontId="5" fillId="2" borderId="15" xfId="0" applyFont="1" applyFill="1" applyBorder="1" applyAlignment="1" applyProtection="1">
      <alignment horizontal="center" vertical="center" shrinkToFit="1"/>
      <protection hidden="1"/>
    </xf>
    <xf numFmtId="0" fontId="7" fillId="4" borderId="0" xfId="0" applyFont="1" applyFill="1" applyAlignment="1" applyProtection="1">
      <alignment horizontal="center" vertical="center"/>
      <protection hidden="1"/>
    </xf>
    <xf numFmtId="0" fontId="10" fillId="4" borderId="0" xfId="0" applyFont="1" applyFill="1" applyProtection="1">
      <alignment vertical="center"/>
      <protection hidden="1"/>
    </xf>
    <xf numFmtId="0" fontId="22" fillId="4" borderId="0" xfId="0" applyFont="1" applyFill="1" applyAlignment="1" applyProtection="1">
      <alignment horizontal="left" vertical="center"/>
      <protection hidden="1"/>
    </xf>
    <xf numFmtId="0" fontId="12" fillId="4" borderId="0" xfId="0" applyFont="1" applyFill="1" applyAlignment="1" applyProtection="1">
      <alignment horizontal="right" vertical="center"/>
      <protection hidden="1"/>
    </xf>
    <xf numFmtId="0" fontId="14" fillId="4" borderId="0" xfId="0" applyFont="1" applyFill="1" applyAlignment="1" applyProtection="1">
      <alignment horizontal="center" vertical="center" wrapText="1"/>
      <protection hidden="1"/>
    </xf>
    <xf numFmtId="0" fontId="14" fillId="4" borderId="0" xfId="0" applyFont="1" applyFill="1" applyAlignment="1" applyProtection="1">
      <alignment horizontal="center" vertical="center"/>
      <protection hidden="1"/>
    </xf>
    <xf numFmtId="0" fontId="9" fillId="4" borderId="0" xfId="0" applyFont="1" applyFill="1" applyAlignment="1" applyProtection="1">
      <alignment horizontal="left" vertical="center" indent="2"/>
      <protection hidden="1"/>
    </xf>
    <xf numFmtId="0" fontId="13" fillId="4" borderId="0" xfId="0" applyFont="1" applyFill="1" applyAlignment="1" applyProtection="1">
      <alignment horizontal="left" vertical="center" indent="2"/>
      <protection hidden="1"/>
    </xf>
    <xf numFmtId="0" fontId="29" fillId="4" borderId="0" xfId="0" applyFont="1" applyFill="1" applyProtection="1">
      <alignment vertical="center"/>
      <protection hidden="1"/>
    </xf>
    <xf numFmtId="0" fontId="2" fillId="4" borderId="0" xfId="0" applyFont="1" applyFill="1" applyAlignment="1" applyProtection="1">
      <alignment horizontal="left" vertical="center" wrapText="1"/>
      <protection hidden="1"/>
    </xf>
    <xf numFmtId="0" fontId="2" fillId="4" borderId="0" xfId="0" applyFont="1" applyFill="1" applyAlignment="1" applyProtection="1">
      <alignment vertical="center" wrapText="1"/>
      <protection hidden="1"/>
    </xf>
    <xf numFmtId="0" fontId="2" fillId="4" borderId="4" xfId="0" applyFont="1" applyFill="1" applyBorder="1" applyAlignment="1" applyProtection="1">
      <alignment vertical="center" wrapText="1"/>
      <protection hidden="1"/>
    </xf>
    <xf numFmtId="0" fontId="10" fillId="4" borderId="0" xfId="1" applyFont="1" applyFill="1" applyAlignment="1" applyProtection="1">
      <alignment vertical="top"/>
      <protection hidden="1"/>
    </xf>
    <xf numFmtId="0" fontId="10" fillId="4" borderId="7" xfId="1" applyFont="1" applyFill="1" applyBorder="1" applyProtection="1">
      <alignment vertical="center"/>
      <protection hidden="1"/>
    </xf>
    <xf numFmtId="0" fontId="10" fillId="4" borderId="7" xfId="0" applyFont="1" applyFill="1" applyBorder="1" applyProtection="1">
      <alignment vertical="center"/>
      <protection hidden="1"/>
    </xf>
    <xf numFmtId="0" fontId="23" fillId="4" borderId="0" xfId="1" applyFont="1" applyFill="1" applyProtection="1">
      <alignment vertical="center"/>
      <protection hidden="1"/>
    </xf>
    <xf numFmtId="0" fontId="4" fillId="4" borderId="12" xfId="0" applyFont="1" applyFill="1" applyBorder="1" applyProtection="1">
      <alignment vertical="center"/>
      <protection hidden="1"/>
    </xf>
    <xf numFmtId="0" fontId="4" fillId="4" borderId="0" xfId="0" applyFont="1" applyFill="1" applyProtection="1">
      <alignment vertical="center"/>
      <protection hidden="1"/>
    </xf>
    <xf numFmtId="0" fontId="4" fillId="4" borderId="0" xfId="0" applyFont="1" applyFill="1" applyAlignment="1" applyProtection="1">
      <alignment horizontal="left" vertical="center"/>
      <protection hidden="1"/>
    </xf>
    <xf numFmtId="0" fontId="23" fillId="4" borderId="0" xfId="0" applyFont="1" applyFill="1" applyProtection="1">
      <alignment vertical="center"/>
      <protection hidden="1"/>
    </xf>
    <xf numFmtId="0" fontId="4" fillId="4" borderId="36" xfId="0" applyFont="1" applyFill="1" applyBorder="1" applyAlignment="1" applyProtection="1">
      <protection hidden="1"/>
    </xf>
    <xf numFmtId="177" fontId="17" fillId="4" borderId="25" xfId="0" applyNumberFormat="1" applyFont="1" applyFill="1" applyBorder="1" applyAlignment="1" applyProtection="1">
      <alignment horizontal="center"/>
      <protection hidden="1"/>
    </xf>
    <xf numFmtId="0" fontId="16" fillId="4" borderId="25" xfId="0" applyFont="1" applyFill="1" applyBorder="1" applyAlignment="1" applyProtection="1">
      <alignment horizontal="center"/>
      <protection hidden="1"/>
    </xf>
    <xf numFmtId="0" fontId="17" fillId="4" borderId="25" xfId="0" applyFont="1" applyFill="1" applyBorder="1" applyAlignment="1" applyProtection="1">
      <alignment horizontal="right"/>
      <protection hidden="1"/>
    </xf>
    <xf numFmtId="0" fontId="17" fillId="4" borderId="25" xfId="0" applyFont="1" applyFill="1" applyBorder="1" applyAlignment="1" applyProtection="1">
      <protection hidden="1"/>
    </xf>
    <xf numFmtId="0" fontId="9" fillId="4" borderId="25" xfId="0" applyFont="1" applyFill="1" applyBorder="1" applyProtection="1">
      <alignment vertical="center"/>
      <protection hidden="1"/>
    </xf>
    <xf numFmtId="0" fontId="16" fillId="4" borderId="35" xfId="0" applyFont="1" applyFill="1" applyBorder="1" applyAlignment="1" applyProtection="1">
      <alignment horizontal="center"/>
      <protection hidden="1"/>
    </xf>
    <xf numFmtId="0" fontId="9" fillId="4" borderId="12" xfId="0" applyFont="1" applyFill="1" applyBorder="1" applyProtection="1">
      <alignment vertical="center"/>
      <protection hidden="1"/>
    </xf>
    <xf numFmtId="0" fontId="7" fillId="4" borderId="0" xfId="0" applyFont="1" applyFill="1" applyProtection="1">
      <alignment vertical="center"/>
      <protection hidden="1"/>
    </xf>
    <xf numFmtId="0" fontId="7" fillId="4" borderId="12" xfId="0" applyFont="1" applyFill="1" applyBorder="1" applyProtection="1">
      <alignment vertical="center"/>
      <protection hidden="1"/>
    </xf>
    <xf numFmtId="0" fontId="9" fillId="4" borderId="13" xfId="0" applyFont="1" applyFill="1" applyBorder="1" applyProtection="1">
      <alignment vertical="center"/>
      <protection hidden="1"/>
    </xf>
    <xf numFmtId="0" fontId="9" fillId="4" borderId="4" xfId="0" applyFont="1" applyFill="1" applyBorder="1" applyProtection="1">
      <alignment vertical="center"/>
      <protection hidden="1"/>
    </xf>
    <xf numFmtId="0" fontId="9" fillId="4" borderId="0" xfId="0" applyFont="1" applyFill="1" applyProtection="1">
      <alignment vertical="center"/>
      <protection hidden="1"/>
    </xf>
    <xf numFmtId="0" fontId="9" fillId="4" borderId="7" xfId="0" applyFont="1" applyFill="1" applyBorder="1" applyProtection="1">
      <alignment vertical="center"/>
      <protection hidden="1"/>
    </xf>
    <xf numFmtId="0" fontId="9" fillId="4" borderId="14" xfId="0" applyFont="1" applyFill="1" applyBorder="1" applyProtection="1">
      <alignment vertical="center"/>
      <protection hidden="1"/>
    </xf>
    <xf numFmtId="0" fontId="10" fillId="4" borderId="4" xfId="0" applyFont="1" applyFill="1" applyBorder="1" applyProtection="1">
      <alignment vertical="center"/>
      <protection hidden="1"/>
    </xf>
    <xf numFmtId="0" fontId="31" fillId="4" borderId="0" xfId="0" applyFont="1" applyFill="1" applyProtection="1">
      <alignment vertical="center"/>
      <protection hidden="1"/>
    </xf>
    <xf numFmtId="0" fontId="31" fillId="4" borderId="0" xfId="1" applyFont="1" applyFill="1" applyProtection="1">
      <alignment vertical="center"/>
      <protection hidden="1"/>
    </xf>
    <xf numFmtId="0" fontId="32" fillId="4" borderId="0" xfId="1" applyFont="1" applyFill="1" applyAlignment="1" applyProtection="1">
      <alignment vertical="center" textRotation="255"/>
      <protection hidden="1"/>
    </xf>
    <xf numFmtId="0" fontId="33" fillId="4" borderId="0" xfId="0" applyFont="1" applyFill="1" applyProtection="1">
      <alignment vertical="center"/>
      <protection hidden="1"/>
    </xf>
    <xf numFmtId="0" fontId="33" fillId="0" borderId="0" xfId="0" applyFont="1" applyProtection="1">
      <alignment vertical="center"/>
      <protection hidden="1"/>
    </xf>
    <xf numFmtId="0" fontId="22" fillId="4" borderId="0" xfId="0" applyFont="1" applyFill="1" applyProtection="1">
      <alignment vertical="center"/>
      <protection hidden="1"/>
    </xf>
    <xf numFmtId="0" fontId="12" fillId="4" borderId="0" xfId="0" applyFont="1" applyFill="1" applyProtection="1">
      <alignment vertical="center"/>
      <protection hidden="1"/>
    </xf>
    <xf numFmtId="0" fontId="9" fillId="0" borderId="0" xfId="0" applyFont="1" applyProtection="1">
      <alignment vertical="center"/>
      <protection locked="0" hidden="1"/>
    </xf>
    <xf numFmtId="0" fontId="33" fillId="0" borderId="0" xfId="0" applyFont="1" applyProtection="1">
      <alignment vertical="center"/>
      <protection locked="0" hidden="1"/>
    </xf>
    <xf numFmtId="0" fontId="26" fillId="0" borderId="21" xfId="0" applyFont="1" applyBorder="1" applyProtection="1">
      <alignment vertical="center"/>
      <protection hidden="1"/>
    </xf>
    <xf numFmtId="0" fontId="26" fillId="0" borderId="21" xfId="0" applyFont="1" applyBorder="1" applyAlignment="1" applyProtection="1">
      <alignment horizontal="center" vertical="center"/>
      <protection hidden="1"/>
    </xf>
    <xf numFmtId="0" fontId="26" fillId="0" borderId="16" xfId="0" applyFont="1" applyBorder="1" applyAlignment="1" applyProtection="1">
      <alignment horizontal="center" vertical="center"/>
      <protection hidden="1"/>
    </xf>
    <xf numFmtId="0" fontId="25" fillId="4" borderId="1" xfId="0" applyFont="1" applyFill="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4" borderId="7" xfId="0" applyFont="1" applyFill="1" applyBorder="1" applyAlignment="1" applyProtection="1">
      <alignment horizontal="center" vertical="center"/>
      <protection hidden="1"/>
    </xf>
    <xf numFmtId="0" fontId="7" fillId="4" borderId="7" xfId="0" applyFont="1" applyFill="1" applyBorder="1" applyProtection="1">
      <alignment vertical="center"/>
      <protection hidden="1"/>
    </xf>
    <xf numFmtId="0" fontId="9" fillId="4" borderId="37" xfId="0" applyFont="1" applyFill="1" applyBorder="1" applyProtection="1">
      <alignment vertical="center"/>
      <protection hidden="1"/>
    </xf>
    <xf numFmtId="0" fontId="28" fillId="4" borderId="36" xfId="0" applyFont="1" applyFill="1" applyBorder="1" applyProtection="1">
      <alignment vertical="center"/>
      <protection hidden="1"/>
    </xf>
    <xf numFmtId="0" fontId="9" fillId="4" borderId="35" xfId="0" applyFont="1" applyFill="1" applyBorder="1" applyProtection="1">
      <alignment vertical="center"/>
      <protection hidden="1"/>
    </xf>
    <xf numFmtId="177" fontId="36" fillId="4" borderId="0" xfId="0" applyNumberFormat="1" applyFont="1" applyFill="1" applyAlignment="1" applyProtection="1">
      <alignment horizontal="center" vertical="center"/>
      <protection hidden="1"/>
    </xf>
    <xf numFmtId="0" fontId="37" fillId="0" borderId="0" xfId="0" applyFont="1">
      <alignment vertical="center"/>
    </xf>
    <xf numFmtId="0" fontId="12" fillId="3" borderId="38" xfId="0" applyFont="1" applyFill="1" applyBorder="1" applyAlignment="1" applyProtection="1">
      <alignment horizontal="center" vertical="center" wrapText="1"/>
      <protection locked="0" hidden="1"/>
    </xf>
    <xf numFmtId="0" fontId="3" fillId="3" borderId="18" xfId="0" applyFont="1" applyFill="1" applyBorder="1" applyAlignment="1" applyProtection="1">
      <alignment horizontal="left" vertical="top" wrapText="1"/>
      <protection locked="0"/>
    </xf>
    <xf numFmtId="176" fontId="3" fillId="3" borderId="2" xfId="0" applyNumberFormat="1" applyFont="1" applyFill="1" applyBorder="1" applyAlignment="1" applyProtection="1">
      <alignment horizontal="right" vertical="center" wrapText="1"/>
      <protection locked="0"/>
    </xf>
    <xf numFmtId="0" fontId="7" fillId="3" borderId="0" xfId="0" applyFont="1" applyFill="1" applyAlignment="1" applyProtection="1">
      <alignment horizontal="center" vertical="center"/>
      <protection locked="0"/>
    </xf>
    <xf numFmtId="0" fontId="38" fillId="4" borderId="0" xfId="0" applyFont="1" applyFill="1" applyAlignment="1" applyProtection="1">
      <alignment horizontal="center" vertical="center"/>
      <protection hidden="1"/>
    </xf>
    <xf numFmtId="0" fontId="38" fillId="4" borderId="7" xfId="0" applyFont="1" applyFill="1" applyBorder="1" applyAlignment="1" applyProtection="1">
      <alignment horizontal="center" vertical="center"/>
      <protection hidden="1"/>
    </xf>
    <xf numFmtId="176" fontId="3" fillId="0" borderId="10" xfId="0" applyNumberFormat="1" applyFont="1" applyBorder="1" applyAlignment="1" applyProtection="1">
      <alignment horizontal="center" vertical="center" wrapText="1"/>
      <protection hidden="1"/>
    </xf>
    <xf numFmtId="177" fontId="27" fillId="4" borderId="0" xfId="0" applyNumberFormat="1" applyFont="1" applyFill="1" applyAlignment="1" applyProtection="1">
      <alignment horizontal="center" vertical="center"/>
      <protection hidden="1"/>
    </xf>
    <xf numFmtId="0" fontId="5" fillId="4" borderId="0" xfId="1" applyFont="1" applyFill="1" applyAlignment="1" applyProtection="1">
      <alignment horizontal="center" vertical="center" wrapText="1"/>
      <protection hidden="1"/>
    </xf>
    <xf numFmtId="0" fontId="3" fillId="0" borderId="9" xfId="0" applyFont="1" applyBorder="1" applyAlignment="1" applyProtection="1">
      <alignment horizontal="left" vertical="top" wrapText="1"/>
      <protection locked="0"/>
    </xf>
    <xf numFmtId="0" fontId="12" fillId="0" borderId="10" xfId="0" applyFont="1" applyBorder="1" applyAlignment="1" applyProtection="1">
      <alignment horizontal="center" vertical="center" wrapText="1"/>
      <protection locked="0" hidden="1"/>
    </xf>
    <xf numFmtId="0" fontId="34" fillId="0" borderId="10"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177" fontId="15" fillId="0" borderId="10" xfId="0" applyNumberFormat="1" applyFont="1" applyBorder="1" applyAlignment="1" applyProtection="1">
      <alignment horizontal="center" vertical="top" wrapText="1"/>
      <protection hidden="1"/>
    </xf>
    <xf numFmtId="0" fontId="10" fillId="0" borderId="10" xfId="0" applyFont="1" applyBorder="1" applyAlignment="1" applyProtection="1">
      <alignment horizontal="center" vertical="center" wrapText="1"/>
      <protection locked="0" hidden="1"/>
    </xf>
    <xf numFmtId="0" fontId="2" fillId="0" borderId="11" xfId="1" applyFont="1" applyBorder="1" applyAlignment="1" applyProtection="1">
      <alignment horizontal="center" vertical="center" wrapText="1"/>
      <protection locked="0" hidden="1"/>
    </xf>
    <xf numFmtId="0" fontId="38" fillId="4" borderId="10" xfId="1" applyFont="1" applyFill="1" applyBorder="1" applyAlignment="1" applyProtection="1">
      <alignment horizontal="left" vertical="center"/>
      <protection hidden="1"/>
    </xf>
    <xf numFmtId="0" fontId="18" fillId="4" borderId="0" xfId="0" applyFont="1" applyFill="1" applyAlignment="1" applyProtection="1">
      <alignment horizontal="center" vertical="center"/>
      <protection hidden="1"/>
    </xf>
    <xf numFmtId="0" fontId="19" fillId="2" borderId="2" xfId="0" applyFont="1" applyFill="1" applyBorder="1" applyAlignment="1" applyProtection="1">
      <alignment horizontal="center" vertical="center"/>
      <protection hidden="1"/>
    </xf>
    <xf numFmtId="0" fontId="19" fillId="2" borderId="1" xfId="0" applyFont="1" applyFill="1" applyBorder="1" applyAlignment="1" applyProtection="1">
      <alignment horizontal="center" vertical="center"/>
      <protection hidden="1"/>
    </xf>
    <xf numFmtId="0" fontId="19" fillId="2" borderId="3" xfId="0" applyFont="1" applyFill="1" applyBorder="1" applyAlignment="1" applyProtection="1">
      <alignment horizontal="center" vertical="center"/>
      <protection hidden="1"/>
    </xf>
    <xf numFmtId="0" fontId="18" fillId="2" borderId="2" xfId="0" applyFont="1" applyFill="1" applyBorder="1" applyAlignment="1" applyProtection="1">
      <alignment horizontal="center" vertical="center" wrapText="1"/>
      <protection hidden="1"/>
    </xf>
    <xf numFmtId="0" fontId="18" fillId="2" borderId="1" xfId="0" applyFont="1" applyFill="1" applyBorder="1" applyAlignment="1" applyProtection="1">
      <alignment horizontal="center" vertical="center" wrapText="1"/>
      <protection hidden="1"/>
    </xf>
    <xf numFmtId="0" fontId="18" fillId="2" borderId="3" xfId="0" applyFont="1" applyFill="1" applyBorder="1" applyAlignment="1" applyProtection="1">
      <alignment horizontal="center" vertical="center"/>
      <protection hidden="1"/>
    </xf>
    <xf numFmtId="0" fontId="18" fillId="2" borderId="2" xfId="0" applyFont="1" applyFill="1" applyBorder="1" applyAlignment="1" applyProtection="1">
      <alignment horizontal="center" vertical="center"/>
      <protection hidden="1"/>
    </xf>
    <xf numFmtId="0" fontId="18" fillId="2" borderId="1" xfId="0" applyFont="1" applyFill="1" applyBorder="1" applyAlignment="1" applyProtection="1">
      <alignment horizontal="center" vertical="center"/>
      <protection hidden="1"/>
    </xf>
    <xf numFmtId="0" fontId="25" fillId="3" borderId="15" xfId="0" applyFont="1" applyFill="1" applyBorder="1" applyAlignment="1" applyProtection="1">
      <alignment horizontal="left" vertical="center"/>
      <protection locked="0" hidden="1"/>
    </xf>
    <xf numFmtId="0" fontId="25" fillId="3" borderId="21" xfId="0" applyFont="1" applyFill="1" applyBorder="1" applyAlignment="1" applyProtection="1">
      <alignment horizontal="left" vertical="center"/>
      <protection locked="0" hidden="1"/>
    </xf>
    <xf numFmtId="0" fontId="25" fillId="3" borderId="16" xfId="0" applyFont="1" applyFill="1" applyBorder="1" applyAlignment="1" applyProtection="1">
      <alignment horizontal="left" vertical="center"/>
      <protection locked="0" hidden="1"/>
    </xf>
    <xf numFmtId="0" fontId="35" fillId="3" borderId="26" xfId="0" applyFont="1" applyFill="1" applyBorder="1" applyAlignment="1" applyProtection="1">
      <alignment horizontal="left" vertical="center"/>
      <protection locked="0" hidden="1"/>
    </xf>
    <xf numFmtId="0" fontId="35" fillId="3" borderId="10" xfId="0" applyFont="1" applyFill="1" applyBorder="1" applyAlignment="1" applyProtection="1">
      <alignment horizontal="left" vertical="center"/>
      <protection locked="0" hidden="1"/>
    </xf>
    <xf numFmtId="0" fontId="35" fillId="3" borderId="27" xfId="0" applyFont="1" applyFill="1" applyBorder="1" applyAlignment="1" applyProtection="1">
      <alignment horizontal="left" vertical="center"/>
      <protection locked="0" hidden="1"/>
    </xf>
    <xf numFmtId="0" fontId="11" fillId="4" borderId="0" xfId="0" applyFont="1" applyFill="1" applyAlignment="1" applyProtection="1">
      <alignment horizontal="center" vertical="center" wrapText="1"/>
      <protection hidden="1"/>
    </xf>
    <xf numFmtId="0" fontId="25" fillId="3" borderId="2" xfId="0" applyFont="1" applyFill="1" applyBorder="1" applyAlignment="1" applyProtection="1">
      <alignment horizontal="right" vertical="center"/>
      <protection locked="0"/>
    </xf>
    <xf numFmtId="0" fontId="25" fillId="3" borderId="1" xfId="0" applyFont="1" applyFill="1" applyBorder="1" applyAlignment="1" applyProtection="1">
      <alignment horizontal="right" vertical="center"/>
      <protection locked="0"/>
    </xf>
    <xf numFmtId="0" fontId="25" fillId="3" borderId="1" xfId="0" applyFont="1" applyFill="1" applyBorder="1" applyAlignment="1" applyProtection="1">
      <alignment horizontal="left" vertical="center"/>
      <protection locked="0"/>
    </xf>
    <xf numFmtId="0" fontId="25" fillId="3" borderId="3" xfId="0" applyFont="1" applyFill="1" applyBorder="1" applyAlignment="1" applyProtection="1">
      <alignment horizontal="left" vertical="center"/>
      <protection locked="0"/>
    </xf>
    <xf numFmtId="0" fontId="2" fillId="4" borderId="4" xfId="0" applyFont="1" applyFill="1" applyBorder="1" applyAlignment="1" applyProtection="1">
      <alignment horizontal="left" vertical="center" wrapText="1"/>
      <protection hidden="1"/>
    </xf>
    <xf numFmtId="0" fontId="2" fillId="4" borderId="0" xfId="0" applyFont="1" applyFill="1" applyAlignment="1" applyProtection="1">
      <alignment horizontal="left" vertical="center" wrapText="1"/>
      <protection hidden="1"/>
    </xf>
    <xf numFmtId="0" fontId="7" fillId="0" borderId="18"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5" fillId="2" borderId="2" xfId="0"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3" fillId="3" borderId="17" xfId="0" applyFont="1" applyFill="1" applyBorder="1" applyAlignment="1" applyProtection="1">
      <alignment horizontal="left" vertical="top" wrapText="1"/>
      <protection locked="0"/>
    </xf>
    <xf numFmtId="0" fontId="3" fillId="3" borderId="19" xfId="0" applyFont="1" applyFill="1" applyBorder="1" applyAlignment="1" applyProtection="1">
      <alignment horizontal="left" vertical="top" wrapText="1"/>
      <protection locked="0"/>
    </xf>
    <xf numFmtId="0" fontId="34" fillId="3" borderId="18" xfId="0" applyFont="1" applyFill="1" applyBorder="1" applyAlignment="1" applyProtection="1">
      <alignment horizontal="left" vertical="top" wrapText="1"/>
      <protection locked="0"/>
    </xf>
    <xf numFmtId="0" fontId="34" fillId="3" borderId="8" xfId="0" applyFont="1" applyFill="1" applyBorder="1" applyAlignment="1" applyProtection="1">
      <alignment horizontal="left" vertical="top" wrapText="1"/>
      <protection locked="0"/>
    </xf>
    <xf numFmtId="0" fontId="3" fillId="3" borderId="26"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27" xfId="0" applyFont="1" applyFill="1" applyBorder="1" applyAlignment="1" applyProtection="1">
      <alignment horizontal="left" vertical="top" wrapText="1"/>
      <protection locked="0"/>
    </xf>
    <xf numFmtId="0" fontId="3" fillId="3" borderId="15" xfId="0" applyFont="1" applyFill="1" applyBorder="1" applyAlignment="1" applyProtection="1">
      <alignment horizontal="left" vertical="top" wrapText="1"/>
      <protection locked="0"/>
    </xf>
    <xf numFmtId="0" fontId="3" fillId="3" borderId="21" xfId="0" applyFont="1" applyFill="1" applyBorder="1" applyAlignment="1" applyProtection="1">
      <alignment horizontal="left" vertical="top" wrapText="1"/>
      <protection locked="0"/>
    </xf>
    <xf numFmtId="0" fontId="3" fillId="3" borderId="16" xfId="0" applyFont="1" applyFill="1" applyBorder="1" applyAlignment="1" applyProtection="1">
      <alignment horizontal="left" vertical="top" wrapText="1"/>
      <protection locked="0"/>
    </xf>
    <xf numFmtId="176" fontId="3" fillId="3" borderId="1" xfId="0" applyNumberFormat="1" applyFont="1" applyFill="1" applyBorder="1" applyAlignment="1" applyProtection="1">
      <alignment horizontal="left" vertical="center" wrapText="1"/>
      <protection locked="0"/>
    </xf>
    <xf numFmtId="176" fontId="3" fillId="3" borderId="3" xfId="0" applyNumberFormat="1" applyFont="1" applyFill="1" applyBorder="1" applyAlignment="1" applyProtection="1">
      <alignment horizontal="left" vertical="center" wrapText="1"/>
      <protection locked="0"/>
    </xf>
    <xf numFmtId="0" fontId="10" fillId="3" borderId="18" xfId="0" applyFont="1" applyFill="1" applyBorder="1" applyAlignment="1" applyProtection="1">
      <alignment horizontal="center" vertical="center" wrapText="1"/>
      <protection locked="0" hidden="1"/>
    </xf>
    <xf numFmtId="0" fontId="10" fillId="3" borderId="8" xfId="0" applyFont="1" applyFill="1" applyBorder="1" applyAlignment="1" applyProtection="1">
      <alignment horizontal="center" vertical="center" wrapText="1"/>
      <protection locked="0" hidden="1"/>
    </xf>
    <xf numFmtId="0" fontId="21" fillId="2" borderId="22" xfId="1" applyFont="1" applyFill="1" applyBorder="1" applyAlignment="1" applyProtection="1">
      <alignment horizontal="center" vertical="center" wrapText="1"/>
      <protection hidden="1"/>
    </xf>
    <xf numFmtId="0" fontId="21" fillId="2" borderId="33" xfId="1" applyFont="1" applyFill="1" applyBorder="1" applyAlignment="1" applyProtection="1">
      <alignment horizontal="center" vertical="center" wrapText="1"/>
      <protection hidden="1"/>
    </xf>
    <xf numFmtId="0" fontId="21" fillId="2" borderId="20" xfId="1" applyFont="1" applyFill="1" applyBorder="1" applyAlignment="1" applyProtection="1">
      <alignment horizontal="center" vertical="center" wrapText="1"/>
      <protection hidden="1"/>
    </xf>
    <xf numFmtId="0" fontId="5" fillId="2" borderId="21" xfId="0" applyFont="1" applyFill="1" applyBorder="1" applyAlignment="1" applyProtection="1">
      <alignment horizontal="center" vertical="center" shrinkToFit="1"/>
      <protection hidden="1"/>
    </xf>
    <xf numFmtId="0" fontId="5" fillId="2" borderId="16" xfId="0" applyFont="1" applyFill="1" applyBorder="1" applyAlignment="1" applyProtection="1">
      <alignment horizontal="center" vertical="center" shrinkToFit="1"/>
      <protection hidden="1"/>
    </xf>
    <xf numFmtId="0" fontId="10" fillId="0" borderId="2" xfId="0" applyFont="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12" fillId="0" borderId="18" xfId="0" applyFont="1" applyBorder="1" applyAlignment="1" applyProtection="1">
      <alignment horizontal="center" vertical="center" wrapText="1"/>
      <protection hidden="1"/>
    </xf>
    <xf numFmtId="0" fontId="12" fillId="0" borderId="8" xfId="0" applyFont="1" applyBorder="1" applyAlignment="1" applyProtection="1">
      <alignment horizontal="center" vertical="center" wrapText="1"/>
      <protection hidden="1"/>
    </xf>
    <xf numFmtId="0" fontId="10" fillId="0" borderId="18"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18" fillId="2" borderId="28" xfId="0" applyFont="1" applyFill="1" applyBorder="1" applyAlignment="1" applyProtection="1">
      <alignment horizontal="center" vertical="center" wrapText="1"/>
      <protection hidden="1"/>
    </xf>
    <xf numFmtId="0" fontId="18" fillId="2" borderId="29" xfId="0" applyFont="1" applyFill="1" applyBorder="1" applyAlignment="1" applyProtection="1">
      <alignment horizontal="center" vertical="center" wrapText="1"/>
      <protection hidden="1"/>
    </xf>
    <xf numFmtId="0" fontId="18" fillId="2" borderId="19" xfId="0" applyFont="1" applyFill="1" applyBorder="1" applyAlignment="1" applyProtection="1">
      <alignment horizontal="center" vertical="center" wrapText="1"/>
      <protection hidden="1"/>
    </xf>
    <xf numFmtId="0" fontId="18" fillId="2" borderId="5" xfId="0" applyFont="1" applyFill="1" applyBorder="1" applyAlignment="1" applyProtection="1">
      <alignment horizontal="center" vertical="center" wrapText="1"/>
      <protection hidden="1"/>
    </xf>
    <xf numFmtId="0" fontId="18" fillId="2" borderId="30" xfId="0" applyFont="1" applyFill="1" applyBorder="1" applyAlignment="1" applyProtection="1">
      <alignment horizontal="center" vertical="center" wrapText="1"/>
      <protection hidden="1"/>
    </xf>
    <xf numFmtId="0" fontId="18" fillId="2" borderId="8" xfId="0" applyFont="1" applyFill="1" applyBorder="1" applyAlignment="1" applyProtection="1">
      <alignment horizontal="center" vertical="center" wrapText="1"/>
      <protection hidden="1"/>
    </xf>
    <xf numFmtId="0" fontId="19" fillId="2" borderId="5" xfId="0" applyFont="1" applyFill="1" applyBorder="1" applyAlignment="1" applyProtection="1">
      <alignment horizontal="center" vertical="center" wrapText="1"/>
      <protection hidden="1"/>
    </xf>
    <xf numFmtId="0" fontId="19" fillId="2" borderId="30" xfId="0" applyFont="1" applyFill="1" applyBorder="1" applyAlignment="1" applyProtection="1">
      <alignment horizontal="center" vertical="center"/>
      <protection hidden="1"/>
    </xf>
    <xf numFmtId="0" fontId="19" fillId="2" borderId="8" xfId="0" applyFont="1" applyFill="1" applyBorder="1" applyAlignment="1" applyProtection="1">
      <alignment horizontal="center" vertical="center"/>
      <protection hidden="1"/>
    </xf>
    <xf numFmtId="0" fontId="18" fillId="2" borderId="23" xfId="0" applyFont="1" applyFill="1" applyBorder="1" applyAlignment="1" applyProtection="1">
      <alignment horizontal="center" vertical="center" wrapText="1"/>
      <protection hidden="1"/>
    </xf>
    <xf numFmtId="0" fontId="18" fillId="2" borderId="25" xfId="0" applyFont="1" applyFill="1" applyBorder="1" applyAlignment="1" applyProtection="1">
      <alignment horizontal="center" vertical="center" wrapText="1"/>
      <protection hidden="1"/>
    </xf>
    <xf numFmtId="0" fontId="18" fillId="2" borderId="24" xfId="0" applyFont="1" applyFill="1" applyBorder="1" applyAlignment="1" applyProtection="1">
      <alignment horizontal="center" vertical="center" wrapText="1"/>
      <protection hidden="1"/>
    </xf>
    <xf numFmtId="0" fontId="18" fillId="2" borderId="31" xfId="0" applyFont="1" applyFill="1" applyBorder="1" applyAlignment="1" applyProtection="1">
      <alignment horizontal="center" vertical="center" wrapText="1"/>
      <protection hidden="1"/>
    </xf>
    <xf numFmtId="0" fontId="18" fillId="2" borderId="0" xfId="0" applyFont="1" applyFill="1" applyAlignment="1" applyProtection="1">
      <alignment horizontal="center" vertical="center" wrapText="1"/>
      <protection hidden="1"/>
    </xf>
    <xf numFmtId="0" fontId="18" fillId="2" borderId="32" xfId="0" applyFont="1" applyFill="1" applyBorder="1" applyAlignment="1" applyProtection="1">
      <alignment horizontal="center" vertical="center" wrapText="1"/>
      <protection hidden="1"/>
    </xf>
    <xf numFmtId="0" fontId="18" fillId="2" borderId="15" xfId="0" applyFont="1" applyFill="1" applyBorder="1" applyAlignment="1" applyProtection="1">
      <alignment horizontal="center" vertical="center" wrapText="1"/>
      <protection hidden="1"/>
    </xf>
    <xf numFmtId="0" fontId="18" fillId="2" borderId="21" xfId="0" applyFont="1" applyFill="1" applyBorder="1" applyAlignment="1" applyProtection="1">
      <alignment horizontal="center" vertical="center" wrapText="1"/>
      <protection hidden="1"/>
    </xf>
    <xf numFmtId="0" fontId="18" fillId="2" borderId="16"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protection hidden="1"/>
    </xf>
    <xf numFmtId="0" fontId="21" fillId="2" borderId="5" xfId="1" applyFont="1" applyFill="1" applyBorder="1" applyAlignment="1" applyProtection="1">
      <alignment horizontal="center" vertical="center" wrapText="1"/>
      <protection hidden="1"/>
    </xf>
    <xf numFmtId="0" fontId="21" fillId="2" borderId="30" xfId="1" applyFont="1" applyFill="1" applyBorder="1" applyAlignment="1" applyProtection="1">
      <alignment horizontal="center" vertical="center" wrapText="1"/>
      <protection hidden="1"/>
    </xf>
    <xf numFmtId="0" fontId="21" fillId="2" borderId="8" xfId="1" applyFont="1" applyFill="1" applyBorder="1" applyAlignment="1" applyProtection="1">
      <alignment horizontal="center" vertical="center" wrapText="1"/>
      <protection hidden="1"/>
    </xf>
    <xf numFmtId="0" fontId="7" fillId="0" borderId="6" xfId="0" applyFont="1" applyBorder="1" applyAlignment="1" applyProtection="1">
      <alignment horizontal="center" vertical="center"/>
      <protection hidden="1"/>
    </xf>
    <xf numFmtId="0" fontId="2" fillId="3" borderId="34" xfId="1" applyFont="1" applyFill="1" applyBorder="1" applyAlignment="1" applyProtection="1">
      <alignment horizontal="center" vertical="center" wrapText="1"/>
      <protection locked="0" hidden="1"/>
    </xf>
    <xf numFmtId="0" fontId="2" fillId="3" borderId="20" xfId="1" applyFont="1" applyFill="1" applyBorder="1" applyAlignment="1" applyProtection="1">
      <alignment horizontal="center" vertical="center" wrapText="1"/>
      <protection locked="0" hidden="1"/>
    </xf>
    <xf numFmtId="176" fontId="3" fillId="0" borderId="2" xfId="0" applyNumberFormat="1" applyFont="1" applyBorder="1" applyAlignment="1" applyProtection="1">
      <alignment horizontal="center" vertical="center" wrapText="1"/>
      <protection hidden="1"/>
    </xf>
    <xf numFmtId="176" fontId="3" fillId="0" borderId="1" xfId="0" applyNumberFormat="1" applyFont="1" applyBorder="1" applyAlignment="1" applyProtection="1">
      <alignment horizontal="center" vertical="center" wrapText="1"/>
      <protection hidden="1"/>
    </xf>
    <xf numFmtId="176" fontId="3" fillId="0" borderId="3" xfId="0" applyNumberFormat="1" applyFont="1" applyBorder="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4" fillId="4" borderId="0" xfId="0" applyFont="1" applyFill="1" applyAlignment="1" applyProtection="1">
      <alignment horizontal="right" vertical="center"/>
      <protection hidden="1"/>
    </xf>
    <xf numFmtId="0" fontId="7" fillId="3" borderId="32" xfId="0" applyFont="1" applyFill="1" applyBorder="1" applyAlignment="1" applyProtection="1">
      <alignment horizontal="left" vertical="center"/>
      <protection locked="0"/>
    </xf>
    <xf numFmtId="0" fontId="7" fillId="3" borderId="30" xfId="0" applyFont="1" applyFill="1" applyBorder="1" applyAlignment="1" applyProtection="1">
      <alignment horizontal="left" vertical="center"/>
      <protection locked="0"/>
    </xf>
    <xf numFmtId="0" fontId="7" fillId="3" borderId="31" xfId="0" applyFont="1" applyFill="1" applyBorder="1" applyAlignment="1" applyProtection="1">
      <alignment horizontal="lef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E6EBF6"/>
      <color rgb="FFF2F7FC"/>
      <color rgb="FFDDEBF7"/>
      <color rgb="FFF3F7FB"/>
      <color rgb="FFF9FBFD"/>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50507</xdr:colOff>
      <xdr:row>7</xdr:row>
      <xdr:rowOff>294875</xdr:rowOff>
    </xdr:from>
    <xdr:ext cx="7127810" cy="1350995"/>
    <xdr:sp macro="" textlink="">
      <xdr:nvSpPr>
        <xdr:cNvPr id="2" name="テキスト ボックス 1">
          <a:extLst>
            <a:ext uri="{FF2B5EF4-FFF2-40B4-BE49-F238E27FC236}">
              <a16:creationId xmlns:a16="http://schemas.microsoft.com/office/drawing/2014/main" id="{324CA851-75CF-49C6-AB91-F09B0679524C}"/>
            </a:ext>
          </a:extLst>
        </xdr:cNvPr>
        <xdr:cNvSpPr txBox="1"/>
      </xdr:nvSpPr>
      <xdr:spPr>
        <a:xfrm>
          <a:off x="174746" y="1909984"/>
          <a:ext cx="7127810" cy="1350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noAutofit/>
        </a:bodyPr>
        <a:lstStyle/>
        <a:p>
          <a:pPr marL="0" indent="0">
            <a:lnSpc>
              <a:spcPts val="1200"/>
            </a:lnSpc>
            <a:buFontTx/>
            <a:buNone/>
          </a:pP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記入時注意事項</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p>
        <a:p>
          <a:pPr marL="0" indent="0">
            <a:lnSpc>
              <a:spcPts val="1200"/>
            </a:lnSpc>
            <a:buFontTx/>
            <a:buNone/>
          </a:pP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本資格の受験資格についての業務経歴を記載 （受験資格と関係ない業務経歴の記載は不要）。</a:t>
          </a:r>
        </a:p>
        <a:p>
          <a:pPr marL="0" indent="0">
            <a:lnSpc>
              <a:spcPts val="1200"/>
            </a:lnSpc>
            <a:buFontTx/>
            <a:buNone/>
          </a:pP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「水系・河川名」には実務経験の対象となった河川名を記載。</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marL="0" indent="0">
            <a:lnSpc>
              <a:spcPts val="1200"/>
            </a:lnSpc>
            <a:buFontTx/>
            <a:buNone/>
          </a:pP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「役職名」には管理職の場合「（管理職）」を選択。・ 河川維持管理技術者の指導が有る場合は、「技術者指導」欄に「有」を選択。</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marL="0" indent="0">
            <a:lnSpc>
              <a:spcPts val="1200"/>
            </a:lnSpc>
            <a:buFontTx/>
            <a:buNone/>
          </a:pPr>
          <a:r>
            <a:rPr kumimoji="1" lang="ja-JP" altLang="en-US" sz="900">
              <a:solidFill>
                <a:srgbClr val="FF0000"/>
              </a:solidFill>
              <a:effectLst/>
              <a:latin typeface="ＭＳ Ｐゴシック" panose="020B0600070205080204" pitchFamily="50" charset="-128"/>
              <a:ea typeface="ＭＳ Ｐゴシック" panose="020B0600070205080204" pitchFamily="50" charset="-128"/>
              <a:cs typeface="+mn-cs"/>
            </a:rPr>
            <a:t>・ 「従事期間」は古い順番になるように、かつ、期間の重複が無いように記載する。</a:t>
          </a:r>
          <a:endParaRPr kumimoji="1" lang="en-US" altLang="ja-JP" sz="900">
            <a:solidFill>
              <a:srgbClr val="FF0000"/>
            </a:solidFill>
            <a:effectLst/>
            <a:latin typeface="ＭＳ Ｐゴシック" panose="020B0600070205080204" pitchFamily="50" charset="-128"/>
            <a:ea typeface="ＭＳ Ｐゴシック" panose="020B0600070205080204" pitchFamily="50" charset="-128"/>
            <a:cs typeface="+mn-cs"/>
          </a:endParaRPr>
        </a:p>
        <a:p>
          <a:pPr marL="0" indent="0">
            <a:lnSpc>
              <a:spcPts val="1200"/>
            </a:lnSpc>
            <a:buFontTx/>
            <a:buNone/>
          </a:pPr>
          <a:r>
            <a:rPr kumimoji="1" lang="ja-JP" altLang="en-US" sz="900">
              <a:solidFill>
                <a:srgbClr val="FF0000"/>
              </a:solidFill>
              <a:effectLst/>
              <a:latin typeface="ＭＳ Ｐゴシック" panose="020B0600070205080204" pitchFamily="50" charset="-128"/>
              <a:ea typeface="+mn-ea"/>
              <a:cs typeface="+mn-cs"/>
            </a:rPr>
            <a:t>・ 業務経歴における内容、経験年数（指導的立場、技術者指導含む）が受験資格を満たさないと判断される場合には、採点の対象と</a:t>
          </a:r>
          <a:endParaRPr kumimoji="1" lang="en-US" altLang="ja-JP" sz="900">
            <a:solidFill>
              <a:srgbClr val="FF0000"/>
            </a:solidFill>
            <a:effectLst/>
            <a:latin typeface="ＭＳ Ｐゴシック" panose="020B0600070205080204" pitchFamily="50" charset="-128"/>
            <a:ea typeface="+mn-ea"/>
            <a:cs typeface="+mn-cs"/>
          </a:endParaRPr>
        </a:p>
        <a:p>
          <a:pPr marL="0" indent="0">
            <a:lnSpc>
              <a:spcPts val="1200"/>
            </a:lnSpc>
            <a:buFontTx/>
            <a:buNone/>
          </a:pPr>
          <a:r>
            <a:rPr kumimoji="1" lang="ja-JP" altLang="en-US" sz="900">
              <a:solidFill>
                <a:srgbClr val="FF0000"/>
              </a:solidFill>
              <a:effectLst/>
              <a:latin typeface="ＭＳ Ｐゴシック" panose="020B0600070205080204" pitchFamily="50" charset="-128"/>
              <a:ea typeface="+mn-ea"/>
              <a:cs typeface="+mn-cs"/>
            </a:rPr>
            <a:t>　なりませんのでご注意ください。経験年数は資格試験申込みの前月まで含みます（</a:t>
          </a:r>
          <a:r>
            <a:rPr kumimoji="1" lang="en-US" altLang="ja-JP" sz="900">
              <a:solidFill>
                <a:srgbClr val="FF0000"/>
              </a:solidFill>
              <a:effectLst/>
              <a:latin typeface="ＭＳ Ｐゴシック" panose="020B0600070205080204" pitchFamily="50" charset="-128"/>
              <a:ea typeface="+mn-ea"/>
              <a:cs typeface="+mn-cs"/>
            </a:rPr>
            <a:t>4</a:t>
          </a:r>
          <a:r>
            <a:rPr kumimoji="1" lang="ja-JP" altLang="en-US" sz="900">
              <a:solidFill>
                <a:srgbClr val="FF0000"/>
              </a:solidFill>
              <a:effectLst/>
              <a:latin typeface="ＭＳ Ｐゴシック" panose="020B0600070205080204" pitchFamily="50" charset="-128"/>
              <a:ea typeface="+mn-ea"/>
              <a:cs typeface="+mn-cs"/>
            </a:rPr>
            <a:t>月申込みの場合、経験年数は</a:t>
          </a:r>
          <a:r>
            <a:rPr kumimoji="1" lang="en-US" altLang="ja-JP" sz="900">
              <a:solidFill>
                <a:srgbClr val="FF0000"/>
              </a:solidFill>
              <a:effectLst/>
              <a:latin typeface="ＭＳ Ｐゴシック" panose="020B0600070205080204" pitchFamily="50" charset="-128"/>
              <a:ea typeface="+mn-ea"/>
              <a:cs typeface="+mn-cs"/>
            </a:rPr>
            <a:t>3</a:t>
          </a:r>
          <a:r>
            <a:rPr kumimoji="1" lang="ja-JP" altLang="en-US" sz="900">
              <a:solidFill>
                <a:srgbClr val="FF0000"/>
              </a:solidFill>
              <a:effectLst/>
              <a:latin typeface="ＭＳ Ｐゴシック" panose="020B0600070205080204" pitchFamily="50" charset="-128"/>
              <a:ea typeface="+mn-ea"/>
              <a:cs typeface="+mn-cs"/>
            </a:rPr>
            <a:t>月まで）。</a:t>
          </a:r>
          <a:endParaRPr kumimoji="1" lang="en-US" altLang="ja-JP" sz="900">
            <a:solidFill>
              <a:srgbClr val="FF0000"/>
            </a:solidFill>
            <a:effectLst/>
            <a:latin typeface="ＭＳ Ｐゴシック" panose="020B0600070205080204" pitchFamily="50" charset="-128"/>
            <a:ea typeface="ＭＳ Ｐゴシック" panose="020B0600070205080204" pitchFamily="50" charset="-128"/>
            <a:cs typeface="+mn-cs"/>
          </a:endParaRPr>
        </a:p>
        <a:p>
          <a:pPr marL="0" indent="0">
            <a:lnSpc>
              <a:spcPts val="1200"/>
            </a:lnSpc>
            <a:buFontTx/>
            <a:buNone/>
          </a:pPr>
          <a:r>
            <a:rPr kumimoji="1" lang="en-US" altLang="ja-JP" sz="9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900" b="1">
              <a:solidFill>
                <a:srgbClr val="FF0000"/>
              </a:solidFill>
              <a:effectLst/>
              <a:latin typeface="ＭＳ Ｐゴシック" panose="020B0600070205080204" pitchFamily="50" charset="-128"/>
              <a:ea typeface="ＭＳ Ｐゴシック" panose="020B0600070205080204" pitchFamily="50" charset="-128"/>
              <a:cs typeface="+mn-cs"/>
            </a:rPr>
            <a:t>記載内容に不明な点がある場合は問い合わせすることがあります</a:t>
          </a:r>
          <a:endParaRPr kumimoji="1" lang="en-US" altLang="ja-JP" sz="900" b="1">
            <a:solidFill>
              <a:srgbClr val="FF0000"/>
            </a:solidFill>
            <a:effectLst/>
            <a:latin typeface="ＭＳ Ｐゴシック" panose="020B0600070205080204" pitchFamily="50" charset="-128"/>
            <a:ea typeface="+mn-ea"/>
            <a:cs typeface="+mn-cs"/>
          </a:endParaRPr>
        </a:p>
      </xdr:txBody>
    </xdr:sp>
    <xdr:clientData/>
  </xdr:oneCellAnchor>
  <xdr:oneCellAnchor>
    <xdr:from>
      <xdr:col>0</xdr:col>
      <xdr:colOff>41412</xdr:colOff>
      <xdr:row>57</xdr:row>
      <xdr:rowOff>77027</xdr:rowOff>
    </xdr:from>
    <xdr:ext cx="7127810" cy="198783"/>
    <xdr:sp macro="" textlink="">
      <xdr:nvSpPr>
        <xdr:cNvPr id="3" name="テキスト ボックス 2">
          <a:extLst>
            <a:ext uri="{FF2B5EF4-FFF2-40B4-BE49-F238E27FC236}">
              <a16:creationId xmlns:a16="http://schemas.microsoft.com/office/drawing/2014/main" id="{E6E55981-EC45-4B9A-85B9-412B0CCE1641}"/>
            </a:ext>
          </a:extLst>
        </xdr:cNvPr>
        <xdr:cNvSpPr txBox="1"/>
      </xdr:nvSpPr>
      <xdr:spPr>
        <a:xfrm>
          <a:off x="41412" y="18422177"/>
          <a:ext cx="7127810" cy="19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noAutofit/>
        </a:bodyPr>
        <a:lstStyle/>
        <a:p>
          <a:pPr marL="0" indent="0">
            <a:lnSpc>
              <a:spcPts val="1200"/>
            </a:lnSpc>
            <a:buFontTx/>
            <a:buNone/>
          </a:pPr>
          <a:r>
            <a:rPr kumimoji="1" lang="en-US" altLang="ja-JP" sz="900" b="1">
              <a:solidFill>
                <a:srgbClr val="FF0000"/>
              </a:solidFill>
              <a:effectLst/>
              <a:latin typeface="ＭＳ Ｐゴシック" panose="020B0600070205080204" pitchFamily="50" charset="-128"/>
              <a:ea typeface="+mn-ea"/>
              <a:cs typeface="+mn-cs"/>
            </a:rPr>
            <a:t>※1</a:t>
          </a:r>
          <a:r>
            <a:rPr kumimoji="1" lang="ja-JP" altLang="en-US" sz="900" b="1">
              <a:solidFill>
                <a:srgbClr val="FF0000"/>
              </a:solidFill>
              <a:effectLst/>
              <a:latin typeface="ＭＳ Ｐゴシック" panose="020B0600070205080204" pitchFamily="50" charset="-128"/>
              <a:ea typeface="+mn-ea"/>
              <a:cs typeface="+mn-cs"/>
            </a:rPr>
            <a:t>　業務経歴の証明者を必ず記載してください。証明者は法人の代表者、所属長等に限ります（押印不要）。</a:t>
          </a:r>
          <a:endParaRPr kumimoji="1" lang="en-US" altLang="ja-JP" sz="900" b="1">
            <a:solidFill>
              <a:srgbClr val="FF0000"/>
            </a:solidFill>
            <a:effectLst/>
            <a:latin typeface="ＭＳ Ｐゴシック" panose="020B0600070205080204" pitchFamily="50" charset="-128"/>
            <a:ea typeface="+mn-ea"/>
            <a:cs typeface="+mn-cs"/>
          </a:endParaRPr>
        </a:p>
      </xdr:txBody>
    </xdr:sp>
    <xdr:clientData/>
  </xdr:oneCellAnchor>
  <xdr:oneCellAnchor>
    <xdr:from>
      <xdr:col>0</xdr:col>
      <xdr:colOff>53211</xdr:colOff>
      <xdr:row>68</xdr:row>
      <xdr:rowOff>8283</xdr:rowOff>
    </xdr:from>
    <xdr:ext cx="7127810" cy="438977"/>
    <xdr:sp macro="" textlink="">
      <xdr:nvSpPr>
        <xdr:cNvPr id="4" name="テキスト ボックス 3">
          <a:extLst>
            <a:ext uri="{FF2B5EF4-FFF2-40B4-BE49-F238E27FC236}">
              <a16:creationId xmlns:a16="http://schemas.microsoft.com/office/drawing/2014/main" id="{EAD02836-1189-4368-AF4B-431ED371B980}"/>
            </a:ext>
          </a:extLst>
        </xdr:cNvPr>
        <xdr:cNvSpPr txBox="1"/>
      </xdr:nvSpPr>
      <xdr:spPr>
        <a:xfrm>
          <a:off x="53211" y="20540870"/>
          <a:ext cx="7127810" cy="438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noAutofit/>
        </a:bodyPr>
        <a:lstStyle/>
        <a:p>
          <a:pPr marL="0" indent="0">
            <a:lnSpc>
              <a:spcPts val="1200"/>
            </a:lnSpc>
            <a:buFontTx/>
            <a:buNone/>
          </a:pPr>
          <a:r>
            <a:rPr kumimoji="1" lang="en-US" altLang="ja-JP" sz="900" b="1">
              <a:solidFill>
                <a:srgbClr val="FF0000"/>
              </a:solidFill>
              <a:effectLst/>
              <a:latin typeface="ＭＳ Ｐゴシック" panose="020B0600070205080204" pitchFamily="50" charset="-128"/>
              <a:ea typeface="+mn-ea"/>
              <a:cs typeface="+mn-cs"/>
            </a:rPr>
            <a:t>※2</a:t>
          </a:r>
          <a:r>
            <a:rPr kumimoji="1" lang="ja-JP" altLang="en-US" sz="900" b="1">
              <a:solidFill>
                <a:srgbClr val="FF0000"/>
              </a:solidFill>
              <a:effectLst/>
              <a:latin typeface="ＭＳ Ｐゴシック" panose="020B0600070205080204" pitchFamily="50" charset="-128"/>
              <a:ea typeface="+mn-ea"/>
              <a:cs typeface="+mn-cs"/>
            </a:rPr>
            <a:t>　河川維持管理技術者の指導を受けた場合、河川維持管理技術者の証明者を必ず記載してください（押印不要）。</a:t>
          </a:r>
          <a:endParaRPr kumimoji="1" lang="en-US" altLang="ja-JP" sz="900" b="1">
            <a:solidFill>
              <a:srgbClr val="FF0000"/>
            </a:solidFill>
            <a:effectLst/>
            <a:latin typeface="ＭＳ Ｐゴシック" panose="020B0600070205080204" pitchFamily="50" charset="-128"/>
            <a:ea typeface="+mn-ea"/>
            <a:cs typeface="+mn-cs"/>
          </a:endParaRPr>
        </a:p>
        <a:p>
          <a:pPr marL="0" indent="0">
            <a:lnSpc>
              <a:spcPts val="1200"/>
            </a:lnSpc>
            <a:buFontTx/>
            <a:buNone/>
          </a:pPr>
          <a:r>
            <a:rPr kumimoji="1" lang="en-US" altLang="ja-JP" sz="900" b="1">
              <a:solidFill>
                <a:srgbClr val="FF0000"/>
              </a:solidFill>
              <a:effectLst/>
              <a:latin typeface="ＭＳ Ｐゴシック" panose="020B0600070205080204" pitchFamily="50" charset="-128"/>
              <a:ea typeface="+mn-ea"/>
              <a:cs typeface="+mn-cs"/>
            </a:rPr>
            <a:t>※3</a:t>
          </a:r>
          <a:r>
            <a:rPr kumimoji="1" lang="ja-JP" altLang="en-US" sz="900" b="1">
              <a:solidFill>
                <a:srgbClr val="FF0000"/>
              </a:solidFill>
              <a:effectLst/>
              <a:latin typeface="ＭＳ Ｐゴシック" panose="020B0600070205080204" pitchFamily="50" charset="-128"/>
              <a:ea typeface="+mn-ea"/>
              <a:cs typeface="+mn-cs"/>
            </a:rPr>
            <a:t>　指導者が複数名の場合は代表者ひとりの証明でかまいません。</a:t>
          </a:r>
          <a:endParaRPr kumimoji="1" lang="en-US" altLang="ja-JP" sz="900" b="1">
            <a:solidFill>
              <a:srgbClr val="FF0000"/>
            </a:solidFill>
            <a:effectLst/>
            <a:latin typeface="ＭＳ Ｐゴシック" panose="020B0600070205080204" pitchFamily="50" charset="-128"/>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5A1A8-509B-46C1-A384-04A3345DB3C5}">
  <dimension ref="A1:C9"/>
  <sheetViews>
    <sheetView workbookViewId="0">
      <selection activeCell="E18" sqref="E18:E19"/>
    </sheetView>
  </sheetViews>
  <sheetFormatPr defaultRowHeight="13.5" x14ac:dyDescent="0.15"/>
  <cols>
    <col min="2" max="2" width="2.5" customWidth="1"/>
    <col min="3" max="3" width="2.625" customWidth="1"/>
  </cols>
  <sheetData>
    <row r="1" spans="1:3" x14ac:dyDescent="0.15">
      <c r="A1" t="s">
        <v>15</v>
      </c>
    </row>
    <row r="2" spans="1:3" x14ac:dyDescent="0.15">
      <c r="A2" t="s">
        <v>16</v>
      </c>
      <c r="B2" t="s">
        <v>17</v>
      </c>
      <c r="C2" t="s">
        <v>24</v>
      </c>
    </row>
    <row r="3" spans="1:3" x14ac:dyDescent="0.15">
      <c r="A3" s="2"/>
      <c r="B3" s="1"/>
      <c r="C3" s="1"/>
    </row>
    <row r="4" spans="1:3" x14ac:dyDescent="0.15">
      <c r="A4" s="2" t="s">
        <v>40</v>
      </c>
      <c r="B4" s="1" t="s">
        <v>18</v>
      </c>
      <c r="C4" s="1" t="s">
        <v>25</v>
      </c>
    </row>
    <row r="5" spans="1:3" x14ac:dyDescent="0.15">
      <c r="B5" s="1" t="s">
        <v>19</v>
      </c>
    </row>
    <row r="6" spans="1:3" x14ac:dyDescent="0.15">
      <c r="B6" s="1" t="s">
        <v>20</v>
      </c>
    </row>
    <row r="7" spans="1:3" x14ac:dyDescent="0.15">
      <c r="B7" s="1" t="s">
        <v>21</v>
      </c>
    </row>
    <row r="8" spans="1:3" x14ac:dyDescent="0.15">
      <c r="B8" s="1" t="s">
        <v>22</v>
      </c>
    </row>
    <row r="9" spans="1:3" x14ac:dyDescent="0.15">
      <c r="B9" s="1" t="s">
        <v>23</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4DF82-9D8E-4DDF-A179-787E3B99E710}">
  <dimension ref="A1:AE70"/>
  <sheetViews>
    <sheetView showGridLines="0" showRowColHeaders="0" tabSelected="1" zoomScaleNormal="100" zoomScaleSheetLayoutView="115" workbookViewId="0">
      <selection activeCell="K49" sqref="K49"/>
    </sheetView>
  </sheetViews>
  <sheetFormatPr defaultColWidth="9" defaultRowHeight="13.5" x14ac:dyDescent="0.15"/>
  <cols>
    <col min="1" max="1" width="1.625" style="8" customWidth="1"/>
    <col min="2" max="2" width="14.875" style="8" customWidth="1"/>
    <col min="3" max="3" width="9.5" style="8" customWidth="1"/>
    <col min="4" max="4" width="9" style="8" customWidth="1"/>
    <col min="5" max="5" width="7.625" style="8" customWidth="1"/>
    <col min="6" max="6" width="3.625" style="8" customWidth="1"/>
    <col min="7" max="7" width="7.625" style="8" customWidth="1"/>
    <col min="8" max="8" width="3.625" style="8" customWidth="1"/>
    <col min="9" max="9" width="7.625" style="8" customWidth="1"/>
    <col min="10" max="10" width="3.625" style="8" customWidth="1"/>
    <col min="11" max="11" width="6.625" style="8" customWidth="1"/>
    <col min="12" max="12" width="2.375" style="8" customWidth="1"/>
    <col min="13" max="14" width="3.625" style="8" customWidth="1"/>
    <col min="15" max="15" width="12.625" style="8" hidden="1" customWidth="1"/>
    <col min="16" max="16" width="4.5" style="8" bestFit="1" customWidth="1"/>
    <col min="17" max="17" width="4.5" style="8" customWidth="1"/>
    <col min="18" max="18" width="2.625" style="79" customWidth="1"/>
    <col min="19" max="19" width="2.625" style="37" hidden="1" customWidth="1"/>
    <col min="20" max="20" width="9.125" style="8" hidden="1" customWidth="1"/>
    <col min="21" max="21" width="9.5" style="8" hidden="1" customWidth="1"/>
    <col min="22" max="22" width="7.5" style="8" hidden="1" customWidth="1"/>
    <col min="23" max="23" width="6" style="8" hidden="1" customWidth="1"/>
    <col min="24" max="24" width="6" style="7" hidden="1" customWidth="1"/>
    <col min="25" max="25" width="4.625" style="7" hidden="1" customWidth="1"/>
    <col min="26" max="26" width="7.625" style="7" hidden="1" customWidth="1"/>
    <col min="27" max="27" width="4.625" style="7" hidden="1" customWidth="1"/>
    <col min="28" max="28" width="6.75" style="7" hidden="1" customWidth="1"/>
    <col min="29" max="29" width="7.625" style="7" hidden="1" customWidth="1"/>
    <col min="30" max="30" width="6.125" style="7" hidden="1" customWidth="1"/>
    <col min="31" max="31" width="11.875" style="8" hidden="1" customWidth="1"/>
    <col min="32" max="16384" width="9" style="8"/>
  </cols>
  <sheetData>
    <row r="1" spans="1:31" ht="21.75" customHeight="1" x14ac:dyDescent="0.15">
      <c r="A1" s="40"/>
      <c r="B1" s="80" t="s">
        <v>41</v>
      </c>
      <c r="C1" s="80"/>
      <c r="D1" s="80"/>
      <c r="E1" s="80"/>
      <c r="F1" s="41"/>
      <c r="G1" s="41"/>
      <c r="H1" s="41"/>
      <c r="I1" s="41"/>
      <c r="J1" s="40"/>
      <c r="K1" s="40"/>
      <c r="L1" s="40"/>
      <c r="M1" s="113" t="s">
        <v>64</v>
      </c>
      <c r="N1" s="113"/>
      <c r="O1" s="113"/>
      <c r="P1" s="113"/>
      <c r="Q1" s="113"/>
      <c r="R1" s="75"/>
      <c r="S1" s="5"/>
      <c r="T1" s="4"/>
      <c r="U1" s="4"/>
      <c r="V1" s="4"/>
      <c r="W1" s="4"/>
      <c r="X1" s="6"/>
      <c r="Y1" s="6"/>
      <c r="Z1" s="6"/>
      <c r="AA1" s="6"/>
    </row>
    <row r="2" spans="1:31" x14ac:dyDescent="0.15">
      <c r="A2" s="42"/>
      <c r="B2" s="40"/>
      <c r="C2" s="40"/>
      <c r="D2" s="81"/>
      <c r="E2" s="81"/>
      <c r="F2" s="81"/>
      <c r="G2" s="81"/>
      <c r="H2" s="81"/>
      <c r="I2" s="81"/>
      <c r="J2" s="81"/>
      <c r="K2" s="81"/>
      <c r="L2" s="42"/>
      <c r="M2" s="42"/>
      <c r="N2" s="42"/>
      <c r="O2" s="42"/>
      <c r="P2" s="42"/>
      <c r="Q2" s="40"/>
      <c r="R2" s="75"/>
      <c r="S2" s="5"/>
      <c r="T2" s="4"/>
      <c r="U2" s="4"/>
      <c r="V2" s="4"/>
      <c r="W2" s="4"/>
      <c r="X2" s="6"/>
      <c r="Y2" s="6"/>
      <c r="Z2" s="6"/>
      <c r="AA2" s="6"/>
    </row>
    <row r="3" spans="1:31" x14ac:dyDescent="0.15">
      <c r="A3" s="40"/>
      <c r="B3" s="40"/>
      <c r="C3" s="9" t="s">
        <v>11</v>
      </c>
      <c r="D3" s="125"/>
      <c r="E3" s="126"/>
      <c r="F3" s="126"/>
      <c r="G3" s="126"/>
      <c r="H3" s="126"/>
      <c r="I3" s="127"/>
      <c r="J3" s="45"/>
      <c r="K3" s="114" t="s">
        <v>49</v>
      </c>
      <c r="L3" s="115"/>
      <c r="M3" s="115"/>
      <c r="N3" s="115"/>
      <c r="O3" s="115"/>
      <c r="P3" s="115"/>
      <c r="Q3" s="116"/>
      <c r="R3" s="75"/>
      <c r="S3" s="5"/>
      <c r="T3" s="4"/>
      <c r="U3" s="4"/>
      <c r="V3" s="4"/>
      <c r="W3" s="4"/>
      <c r="X3" s="6"/>
      <c r="Y3" s="6"/>
      <c r="Z3" s="6"/>
      <c r="AA3" s="6"/>
    </row>
    <row r="4" spans="1:31" ht="24" customHeight="1" x14ac:dyDescent="0.15">
      <c r="A4" s="40"/>
      <c r="B4" s="40"/>
      <c r="C4" s="10" t="s">
        <v>10</v>
      </c>
      <c r="D4" s="122"/>
      <c r="E4" s="123"/>
      <c r="F4" s="123"/>
      <c r="G4" s="123"/>
      <c r="H4" s="123"/>
      <c r="I4" s="124"/>
      <c r="J4" s="46"/>
      <c r="K4" s="11"/>
      <c r="L4" s="84" t="s">
        <v>8</v>
      </c>
      <c r="M4" s="12"/>
      <c r="N4" s="85" t="s">
        <v>39</v>
      </c>
      <c r="O4" s="84"/>
      <c r="P4" s="12"/>
      <c r="Q4" s="86" t="s">
        <v>37</v>
      </c>
      <c r="R4" s="75"/>
      <c r="S4" s="5"/>
      <c r="T4" s="4"/>
      <c r="U4" s="4"/>
      <c r="V4" s="4"/>
      <c r="W4" s="4"/>
      <c r="X4" s="6"/>
      <c r="Y4" s="6"/>
      <c r="Z4" s="6"/>
      <c r="AA4" s="6"/>
    </row>
    <row r="5" spans="1:31" ht="14.25" customHeight="1" x14ac:dyDescent="0.15">
      <c r="A5" s="40"/>
      <c r="B5" s="40"/>
      <c r="C5" s="40"/>
      <c r="D5" s="40"/>
      <c r="E5" s="40"/>
      <c r="F5" s="40"/>
      <c r="G5" s="40"/>
      <c r="H5" s="40"/>
      <c r="I5" s="40"/>
      <c r="J5" s="40"/>
      <c r="K5" s="40"/>
      <c r="L5" s="40"/>
      <c r="M5" s="40"/>
      <c r="N5" s="40"/>
      <c r="O5" s="40"/>
      <c r="P5" s="40"/>
      <c r="Q5" s="40"/>
      <c r="R5" s="75"/>
      <c r="S5" s="5"/>
      <c r="T5" s="4"/>
      <c r="U5" s="4"/>
      <c r="V5" s="4"/>
      <c r="W5" s="4"/>
      <c r="X5" s="6"/>
      <c r="Y5" s="6"/>
      <c r="Z5" s="6"/>
      <c r="AA5" s="6"/>
    </row>
    <row r="6" spans="1:31" ht="21" customHeight="1" x14ac:dyDescent="0.15">
      <c r="A6" s="40"/>
      <c r="B6" s="40"/>
      <c r="C6" s="128" t="s">
        <v>12</v>
      </c>
      <c r="D6" s="128"/>
      <c r="E6" s="128"/>
      <c r="F6" s="128"/>
      <c r="G6" s="128"/>
      <c r="H6" s="128"/>
      <c r="I6" s="128"/>
      <c r="J6" s="40"/>
      <c r="K6" s="117" t="s">
        <v>0</v>
      </c>
      <c r="L6" s="118"/>
      <c r="M6" s="118"/>
      <c r="N6" s="118"/>
      <c r="O6" s="118"/>
      <c r="P6" s="118"/>
      <c r="Q6" s="119"/>
      <c r="R6" s="75"/>
      <c r="S6" s="5"/>
      <c r="T6" s="4"/>
      <c r="U6" s="4"/>
      <c r="V6" s="4"/>
      <c r="W6" s="4"/>
      <c r="X6" s="6"/>
      <c r="Y6" s="6"/>
      <c r="Z6" s="6"/>
      <c r="AA6" s="6"/>
    </row>
    <row r="7" spans="1:31" ht="18.75" customHeight="1" x14ac:dyDescent="0.15">
      <c r="A7" s="40"/>
      <c r="B7" s="40"/>
      <c r="C7" s="128"/>
      <c r="D7" s="128"/>
      <c r="E7" s="128"/>
      <c r="F7" s="128"/>
      <c r="G7" s="128"/>
      <c r="H7" s="128"/>
      <c r="I7" s="128"/>
      <c r="J7" s="40"/>
      <c r="K7" s="120"/>
      <c r="L7" s="121"/>
      <c r="M7" s="121"/>
      <c r="N7" s="121"/>
      <c r="O7" s="121"/>
      <c r="P7" s="121"/>
      <c r="Q7" s="119"/>
      <c r="R7" s="75"/>
      <c r="S7" s="5"/>
      <c r="T7" s="4"/>
      <c r="U7" s="4"/>
      <c r="V7" s="4"/>
      <c r="W7" s="4"/>
      <c r="X7" s="6"/>
      <c r="Y7" s="6"/>
      <c r="Z7" s="6"/>
      <c r="AA7" s="6"/>
    </row>
    <row r="8" spans="1:31" ht="24.75" customHeight="1" x14ac:dyDescent="0.15">
      <c r="A8" s="40"/>
      <c r="B8" s="43"/>
      <c r="C8" s="128"/>
      <c r="D8" s="128"/>
      <c r="E8" s="128"/>
      <c r="F8" s="128"/>
      <c r="G8" s="128"/>
      <c r="H8" s="128"/>
      <c r="I8" s="128"/>
      <c r="J8" s="44"/>
      <c r="K8" s="129"/>
      <c r="L8" s="130"/>
      <c r="M8" s="87" t="s">
        <v>60</v>
      </c>
      <c r="N8" s="131"/>
      <c r="O8" s="131"/>
      <c r="P8" s="131"/>
      <c r="Q8" s="132"/>
      <c r="R8" s="75"/>
      <c r="S8" s="5"/>
      <c r="T8" s="4"/>
      <c r="U8" s="4"/>
      <c r="V8" s="4"/>
      <c r="W8" s="4"/>
      <c r="X8" s="6"/>
      <c r="Y8" s="6"/>
      <c r="Z8" s="6"/>
      <c r="AA8" s="6"/>
    </row>
    <row r="9" spans="1:31" ht="111.75" customHeight="1" thickBot="1" x14ac:dyDescent="0.2">
      <c r="A9" s="40"/>
      <c r="B9" s="133"/>
      <c r="C9" s="133"/>
      <c r="D9" s="133"/>
      <c r="E9" s="134"/>
      <c r="F9" s="48"/>
      <c r="G9" s="48"/>
      <c r="H9" s="48"/>
      <c r="I9" s="48"/>
      <c r="J9" s="48"/>
      <c r="K9" s="49"/>
      <c r="L9" s="49"/>
      <c r="M9" s="49"/>
      <c r="N9" s="49"/>
      <c r="O9" s="49"/>
      <c r="P9" s="49"/>
      <c r="Q9" s="50"/>
      <c r="R9" s="75"/>
      <c r="S9" s="5"/>
      <c r="T9" s="4"/>
      <c r="U9" s="4"/>
      <c r="V9" s="4"/>
      <c r="W9" s="4"/>
      <c r="X9" s="6"/>
      <c r="Y9" s="6"/>
      <c r="Z9" s="6"/>
      <c r="AA9" s="6"/>
    </row>
    <row r="10" spans="1:31" ht="15.95" customHeight="1" x14ac:dyDescent="0.15">
      <c r="A10" s="40"/>
      <c r="B10" s="167" t="s">
        <v>47</v>
      </c>
      <c r="C10" s="170" t="s">
        <v>48</v>
      </c>
      <c r="D10" s="173" t="s">
        <v>26</v>
      </c>
      <c r="E10" s="176" t="s">
        <v>55</v>
      </c>
      <c r="F10" s="177"/>
      <c r="G10" s="177"/>
      <c r="H10" s="177"/>
      <c r="I10" s="177"/>
      <c r="J10" s="178"/>
      <c r="K10" s="185" t="s">
        <v>50</v>
      </c>
      <c r="L10" s="185"/>
      <c r="M10" s="185"/>
      <c r="N10" s="185"/>
      <c r="O10" s="13"/>
      <c r="P10" s="186" t="s">
        <v>5</v>
      </c>
      <c r="Q10" s="154" t="s">
        <v>6</v>
      </c>
      <c r="R10" s="75"/>
      <c r="S10" s="5"/>
      <c r="T10" s="4"/>
      <c r="U10" s="4"/>
      <c r="V10" s="4"/>
      <c r="W10" s="4"/>
      <c r="X10" s="6"/>
      <c r="Y10" s="6"/>
      <c r="Z10" s="6"/>
      <c r="AA10" s="6"/>
      <c r="AE10" s="4"/>
    </row>
    <row r="11" spans="1:31" ht="15.95" customHeight="1" x14ac:dyDescent="0.15">
      <c r="A11" s="40"/>
      <c r="B11" s="168"/>
      <c r="C11" s="171"/>
      <c r="D11" s="174"/>
      <c r="E11" s="179"/>
      <c r="F11" s="180"/>
      <c r="G11" s="180"/>
      <c r="H11" s="180"/>
      <c r="I11" s="180"/>
      <c r="J11" s="181"/>
      <c r="K11" s="38" t="s">
        <v>56</v>
      </c>
      <c r="L11" s="14" t="s">
        <v>14</v>
      </c>
      <c r="M11" s="157" t="s">
        <v>56</v>
      </c>
      <c r="N11" s="158"/>
      <c r="O11" s="15"/>
      <c r="P11" s="187"/>
      <c r="Q11" s="155"/>
      <c r="R11" s="75"/>
      <c r="S11" s="5"/>
      <c r="T11" s="159" t="s">
        <v>53</v>
      </c>
      <c r="U11" s="160"/>
      <c r="V11" s="161" t="s">
        <v>54</v>
      </c>
      <c r="W11" s="163" t="s">
        <v>13</v>
      </c>
      <c r="X11" s="165" t="s">
        <v>33</v>
      </c>
      <c r="Y11" s="166"/>
      <c r="Z11" s="189" t="s">
        <v>32</v>
      </c>
      <c r="AA11" s="189"/>
      <c r="AB11" s="135" t="s">
        <v>36</v>
      </c>
      <c r="AC11" s="135" t="s">
        <v>30</v>
      </c>
      <c r="AD11" s="135" t="s">
        <v>31</v>
      </c>
    </row>
    <row r="12" spans="1:31" ht="15.95" customHeight="1" x14ac:dyDescent="0.15">
      <c r="A12" s="40"/>
      <c r="B12" s="169"/>
      <c r="C12" s="172"/>
      <c r="D12" s="175"/>
      <c r="E12" s="182"/>
      <c r="F12" s="183"/>
      <c r="G12" s="183"/>
      <c r="H12" s="183"/>
      <c r="I12" s="183"/>
      <c r="J12" s="184"/>
      <c r="K12" s="137" t="s">
        <v>7</v>
      </c>
      <c r="L12" s="138"/>
      <c r="M12" s="138"/>
      <c r="N12" s="139"/>
      <c r="O12" s="15"/>
      <c r="P12" s="188"/>
      <c r="Q12" s="156"/>
      <c r="R12" s="75"/>
      <c r="S12" s="5"/>
      <c r="T12" s="17" t="s">
        <v>51</v>
      </c>
      <c r="U12" s="17" t="s">
        <v>52</v>
      </c>
      <c r="V12" s="162"/>
      <c r="W12" s="164"/>
      <c r="X12" s="18" t="s">
        <v>34</v>
      </c>
      <c r="Y12" s="18" t="s">
        <v>13</v>
      </c>
      <c r="Z12" s="16" t="s">
        <v>35</v>
      </c>
      <c r="AA12" s="18" t="s">
        <v>13</v>
      </c>
      <c r="AB12" s="136"/>
      <c r="AC12" s="136"/>
      <c r="AD12" s="136"/>
    </row>
    <row r="13" spans="1:31" s="27" customFormat="1" ht="27" customHeight="1" x14ac:dyDescent="0.15">
      <c r="A13" s="51"/>
      <c r="B13" s="140"/>
      <c r="C13" s="97"/>
      <c r="D13" s="142"/>
      <c r="E13" s="144"/>
      <c r="F13" s="145"/>
      <c r="G13" s="145"/>
      <c r="H13" s="145"/>
      <c r="I13" s="145"/>
      <c r="J13" s="146"/>
      <c r="K13" s="98"/>
      <c r="L13" s="3" t="s">
        <v>14</v>
      </c>
      <c r="M13" s="150"/>
      <c r="N13" s="151"/>
      <c r="O13" s="20" t="str">
        <f>IF(OR(K13="",M13=""),"",DATEDIF(K13,M13,"M")+1)</f>
        <v/>
      </c>
      <c r="P13" s="152"/>
      <c r="Q13" s="190"/>
      <c r="R13" s="76"/>
      <c r="S13" s="29">
        <f>IF(R13="逆順",1,0)</f>
        <v>0</v>
      </c>
      <c r="T13" s="21">
        <f>IF(K13&gt;U11,IF(AND(K13&gt;=T11,K13&lt;=U11),EDATE(U11,1),K13),EDATE(U11,1))</f>
        <v>31</v>
      </c>
      <c r="U13" s="21">
        <f>M13</f>
        <v>0</v>
      </c>
      <c r="V13" s="22">
        <f>IF(T13&gt;U13,0,1)</f>
        <v>0</v>
      </c>
      <c r="W13" s="23">
        <f>IF(T13&lt;=U13,IF(OR(T13="",U13=""),"",DATEDIF(T13,U13,"M")+1)*V13,0)</f>
        <v>0</v>
      </c>
      <c r="X13" s="22">
        <f>IF(P13&lt;&gt;"",1,0)</f>
        <v>0</v>
      </c>
      <c r="Y13" s="24">
        <f t="shared" ref="Y13" si="0">IF(X13&gt;0,W13,0)</f>
        <v>0</v>
      </c>
      <c r="Z13" s="22">
        <f>IF(Q13&lt;&gt;"",1,0)</f>
        <v>0</v>
      </c>
      <c r="AA13" s="22">
        <f>IF(Z13&gt;0,W13,0)</f>
        <v>0</v>
      </c>
      <c r="AB13" s="25" t="e">
        <f>MIN(K13,K15,K17,K19,K21,K23,K25,K27,K29,K31,K33,K35,K37,K39,K41,K43,K45,K47,#REF!)</f>
        <v>#REF!</v>
      </c>
      <c r="AC13" s="25" t="e">
        <f>MAX(M13,M15,M17,M19,M21,M23,M25,M27,M29,M31,M33,M35,M37,M39,M41,M43,M45,M47,#REF!)</f>
        <v>#REF!</v>
      </c>
      <c r="AD13" s="23" t="e">
        <f>DATEDIF(AB13,AC13,"M")+1</f>
        <v>#REF!</v>
      </c>
      <c r="AE13" s="26"/>
    </row>
    <row r="14" spans="1:31" s="27" customFormat="1" ht="27" customHeight="1" x14ac:dyDescent="0.15">
      <c r="A14" s="51"/>
      <c r="B14" s="141"/>
      <c r="C14" s="96"/>
      <c r="D14" s="143"/>
      <c r="E14" s="147"/>
      <c r="F14" s="148"/>
      <c r="G14" s="148"/>
      <c r="H14" s="148"/>
      <c r="I14" s="148"/>
      <c r="J14" s="149"/>
      <c r="K14" s="192" t="str">
        <f>IF(OR(K13="",M13=""),"",QUOTIENT(O13,12)&amp;"年"&amp;MOD(O13,12)&amp;"ケ月")</f>
        <v/>
      </c>
      <c r="L14" s="193"/>
      <c r="M14" s="193"/>
      <c r="N14" s="194"/>
      <c r="O14" s="20"/>
      <c r="P14" s="153"/>
      <c r="Q14" s="191"/>
      <c r="R14" s="77"/>
      <c r="S14" s="29">
        <f>IF(R14="重複",1,0)</f>
        <v>0</v>
      </c>
      <c r="T14" s="19"/>
      <c r="U14" s="19"/>
      <c r="V14" s="22"/>
      <c r="W14" s="23"/>
      <c r="X14" s="22"/>
      <c r="Y14" s="24"/>
      <c r="Z14" s="22"/>
      <c r="AA14" s="22"/>
      <c r="AB14" s="28"/>
      <c r="AC14" s="28"/>
      <c r="AD14" s="28"/>
    </row>
    <row r="15" spans="1:31" s="27" customFormat="1" ht="27" customHeight="1" x14ac:dyDescent="0.15">
      <c r="A15" s="51"/>
      <c r="B15" s="140"/>
      <c r="C15" s="97"/>
      <c r="D15" s="142"/>
      <c r="E15" s="144"/>
      <c r="F15" s="145"/>
      <c r="G15" s="145"/>
      <c r="H15" s="145"/>
      <c r="I15" s="145"/>
      <c r="J15" s="146"/>
      <c r="K15" s="98"/>
      <c r="L15" s="3" t="s">
        <v>14</v>
      </c>
      <c r="M15" s="150"/>
      <c r="N15" s="151"/>
      <c r="O15" s="20" t="str">
        <f>IF(OR(K15="",M15=""),"",DATEDIF(K15,M15,"M")+1)</f>
        <v/>
      </c>
      <c r="P15" s="152"/>
      <c r="Q15" s="190"/>
      <c r="R15" s="77" t="str">
        <f>IF(AND(K15&lt;&gt;"",K15-K13&lt;0),"逆順","")</f>
        <v/>
      </c>
      <c r="S15" s="29">
        <f>IF(R15="逆順",1,0)</f>
        <v>0</v>
      </c>
      <c r="T15" s="21">
        <f>IF(K15&gt;U13,IF(AND(K15&gt;=T13,K15&lt;=U13),EDATE(U13,1),K15),EDATE(U13,1))</f>
        <v>31</v>
      </c>
      <c r="U15" s="21">
        <f>IF(AND(M15&gt;=T13,M15&lt;=M13),U13,M15)</f>
        <v>0</v>
      </c>
      <c r="V15" s="22">
        <f>IF(T15&gt;U15,0,1)</f>
        <v>0</v>
      </c>
      <c r="W15" s="23">
        <f>IF(T15&lt;=U15,IF(OR(T15="",U15=""),"",DATEDIF(T15,U15,"M")+1)*V15,0)</f>
        <v>0</v>
      </c>
      <c r="X15" s="22">
        <f>IF(P15&lt;&gt;"",1,0)</f>
        <v>0</v>
      </c>
      <c r="Y15" s="24">
        <f>IF(X15&gt;0,W15,0)</f>
        <v>0</v>
      </c>
      <c r="Z15" s="22">
        <f>IF(Q15&lt;&gt;"",1,0)</f>
        <v>0</v>
      </c>
      <c r="AA15" s="22">
        <f>IF(Z15&gt;0,W15,0)</f>
        <v>0</v>
      </c>
      <c r="AB15" s="28"/>
      <c r="AC15" s="28"/>
      <c r="AD15" s="28"/>
    </row>
    <row r="16" spans="1:31" s="27" customFormat="1" ht="27" customHeight="1" x14ac:dyDescent="0.15">
      <c r="A16" s="51"/>
      <c r="B16" s="141"/>
      <c r="C16" s="96"/>
      <c r="D16" s="143"/>
      <c r="E16" s="147"/>
      <c r="F16" s="148"/>
      <c r="G16" s="148"/>
      <c r="H16" s="148"/>
      <c r="I16" s="148"/>
      <c r="J16" s="149"/>
      <c r="K16" s="192" t="str">
        <f>IF(OR(K15="",M15=""),"",QUOTIENT(O15,12)&amp;"年"&amp;MOD(O15,12)&amp;"ケ月")</f>
        <v/>
      </c>
      <c r="L16" s="193"/>
      <c r="M16" s="193"/>
      <c r="N16" s="194"/>
      <c r="O16" s="20"/>
      <c r="P16" s="153"/>
      <c r="Q16" s="191"/>
      <c r="R16" s="77" t="str">
        <f>IF(OR(K15="",AND(OR(K15&lt;K13,K15&gt;M13),OR(M15&lt;K13,M15&gt;M13)))," ","重複")</f>
        <v xml:space="preserve"> </v>
      </c>
      <c r="S16" s="29">
        <f>IF(R16="重複",1,0)</f>
        <v>0</v>
      </c>
      <c r="T16" s="19"/>
      <c r="U16" s="19"/>
      <c r="V16" s="22"/>
      <c r="W16" s="23"/>
      <c r="X16" s="22"/>
      <c r="Y16" s="24"/>
      <c r="Z16" s="22"/>
      <c r="AA16" s="22"/>
      <c r="AB16" s="28"/>
      <c r="AC16" s="28"/>
      <c r="AD16" s="28"/>
    </row>
    <row r="17" spans="1:30" s="27" customFormat="1" ht="27" customHeight="1" x14ac:dyDescent="0.15">
      <c r="A17" s="51"/>
      <c r="B17" s="140"/>
      <c r="C17" s="97"/>
      <c r="D17" s="142"/>
      <c r="E17" s="144"/>
      <c r="F17" s="145"/>
      <c r="G17" s="145"/>
      <c r="H17" s="145"/>
      <c r="I17" s="145"/>
      <c r="J17" s="146"/>
      <c r="K17" s="98"/>
      <c r="L17" s="3" t="s">
        <v>14</v>
      </c>
      <c r="M17" s="150"/>
      <c r="N17" s="151"/>
      <c r="O17" s="20" t="str">
        <f>IF(OR(K17="",M17=""),"",DATEDIF(K17,M17,"M")+1)</f>
        <v/>
      </c>
      <c r="P17" s="152"/>
      <c r="Q17" s="190"/>
      <c r="R17" s="77" t="str">
        <f>IF(AND(K17&lt;&gt;"",K17-K15&lt;0),"逆順","")</f>
        <v/>
      </c>
      <c r="S17" s="29">
        <f>IF(R17="逆順",1,0)</f>
        <v>0</v>
      </c>
      <c r="T17" s="21">
        <f>IF(K17&gt;U15,IF(AND(K17&gt;=T15,K17&lt;=U15),EDATE(U15,1),K17),EDATE(U15,1))</f>
        <v>31</v>
      </c>
      <c r="U17" s="21">
        <f>IF(AND(M17&gt;=T15,M17&lt;=M15),U15,M17)</f>
        <v>0</v>
      </c>
      <c r="V17" s="22">
        <f>IF(T17&gt;U17,0,1)</f>
        <v>0</v>
      </c>
      <c r="W17" s="23">
        <f>IF(T17&lt;=U17,IF(OR(T17="",U17=""),"",DATEDIF(T17,U17,"M")+1)*V17,0)</f>
        <v>0</v>
      </c>
      <c r="X17" s="22">
        <f>IF(P17&lt;&gt;"",1,0)</f>
        <v>0</v>
      </c>
      <c r="Y17" s="24">
        <f t="shared" ref="Y17:Y47" si="1">IF(X17&gt;0,W17,0)</f>
        <v>0</v>
      </c>
      <c r="Z17" s="22">
        <f>IF(Q17&lt;&gt;"",1,0)</f>
        <v>0</v>
      </c>
      <c r="AA17" s="22">
        <f>IF(Z17&gt;0,W17,0)</f>
        <v>0</v>
      </c>
      <c r="AB17" s="28"/>
      <c r="AC17" s="28"/>
      <c r="AD17" s="28"/>
    </row>
    <row r="18" spans="1:30" s="27" customFormat="1" ht="27" customHeight="1" x14ac:dyDescent="0.15">
      <c r="A18" s="51"/>
      <c r="B18" s="141"/>
      <c r="C18" s="96"/>
      <c r="D18" s="143"/>
      <c r="E18" s="147"/>
      <c r="F18" s="148"/>
      <c r="G18" s="148"/>
      <c r="H18" s="148"/>
      <c r="I18" s="148"/>
      <c r="J18" s="149"/>
      <c r="K18" s="192" t="str">
        <f>IF(OR(K17="",M17=""),"",QUOTIENT(O17,12)&amp;"年"&amp;MOD(O17,12)&amp;"ケ月")</f>
        <v/>
      </c>
      <c r="L18" s="193"/>
      <c r="M18" s="193"/>
      <c r="N18" s="194"/>
      <c r="O18" s="20"/>
      <c r="P18" s="153"/>
      <c r="Q18" s="191"/>
      <c r="R18" s="77" t="str">
        <f>IF(OR(K17="",AND(OR(K17&lt;K15,K17&gt;M15),OR(M17&lt;K15,M17&gt;M15)))," ","重複")</f>
        <v xml:space="preserve"> </v>
      </c>
      <c r="S18" s="29">
        <f>IF(R18="重複",1,0)</f>
        <v>0</v>
      </c>
      <c r="T18" s="19"/>
      <c r="U18" s="19"/>
      <c r="V18" s="22"/>
      <c r="W18" s="23"/>
      <c r="X18" s="22"/>
      <c r="Y18" s="24"/>
      <c r="Z18" s="22"/>
      <c r="AA18" s="22"/>
      <c r="AB18" s="28"/>
      <c r="AC18" s="28"/>
      <c r="AD18" s="28"/>
    </row>
    <row r="19" spans="1:30" s="27" customFormat="1" ht="27" customHeight="1" x14ac:dyDescent="0.15">
      <c r="A19" s="51"/>
      <c r="B19" s="140"/>
      <c r="C19" s="97"/>
      <c r="D19" s="142"/>
      <c r="E19" s="144"/>
      <c r="F19" s="145"/>
      <c r="G19" s="145"/>
      <c r="H19" s="145"/>
      <c r="I19" s="145"/>
      <c r="J19" s="146"/>
      <c r="K19" s="98"/>
      <c r="L19" s="3" t="s">
        <v>14</v>
      </c>
      <c r="M19" s="150"/>
      <c r="N19" s="151"/>
      <c r="O19" s="20" t="str">
        <f>IF(OR(K19="",M19=""),"",DATEDIF(K19,M19,"M")+1)</f>
        <v/>
      </c>
      <c r="P19" s="152"/>
      <c r="Q19" s="190"/>
      <c r="R19" s="77" t="str">
        <f>IF(AND(K19&lt;&gt;"",K19-K17&lt;0),"逆順","")</f>
        <v/>
      </c>
      <c r="S19" s="29">
        <f>IF(R19="逆順",1,0)</f>
        <v>0</v>
      </c>
      <c r="T19" s="21">
        <f>IF(K19&gt;U17,IF(AND(K19&gt;=T17,K19&lt;=U17),EDATE(U17,1),K19),EDATE(U17,1))</f>
        <v>31</v>
      </c>
      <c r="U19" s="21">
        <f>IF(AND(M19&gt;=T17,M19&lt;=M17),U17,M19)</f>
        <v>0</v>
      </c>
      <c r="V19" s="22">
        <f>IF(T19&gt;U19,0,1)</f>
        <v>0</v>
      </c>
      <c r="W19" s="23">
        <f>IF(T19&lt;=U19,IF(OR(T19="",U19=""),"",DATEDIF(T19,U19,"M")+1)*V19,0)</f>
        <v>0</v>
      </c>
      <c r="X19" s="22">
        <f>IF(P19&lt;&gt;"",1,0)</f>
        <v>0</v>
      </c>
      <c r="Y19" s="24">
        <f t="shared" si="1"/>
        <v>0</v>
      </c>
      <c r="Z19" s="22">
        <f>IF(Q19&lt;&gt;"",1,0)</f>
        <v>0</v>
      </c>
      <c r="AA19" s="22">
        <f>IF(Z19&gt;0,W19,0)</f>
        <v>0</v>
      </c>
      <c r="AB19" s="28"/>
      <c r="AC19" s="28"/>
      <c r="AD19" s="28"/>
    </row>
    <row r="20" spans="1:30" s="27" customFormat="1" ht="27" customHeight="1" x14ac:dyDescent="0.15">
      <c r="A20" s="51"/>
      <c r="B20" s="141"/>
      <c r="C20" s="96"/>
      <c r="D20" s="143"/>
      <c r="E20" s="147"/>
      <c r="F20" s="148"/>
      <c r="G20" s="148"/>
      <c r="H20" s="148"/>
      <c r="I20" s="148"/>
      <c r="J20" s="149"/>
      <c r="K20" s="192" t="str">
        <f>IF(OR(K19="",M19=""),"",QUOTIENT(O19,12)&amp;"年"&amp;MOD(O19,12)&amp;"ケ月")</f>
        <v/>
      </c>
      <c r="L20" s="193"/>
      <c r="M20" s="193"/>
      <c r="N20" s="194"/>
      <c r="O20" s="20"/>
      <c r="P20" s="153"/>
      <c r="Q20" s="191"/>
      <c r="R20" s="77" t="str">
        <f>IF(OR(K19="",AND(OR(K19&lt;K17,K19&gt;M17),OR(M19&lt;K17,M19&gt;M17)))," ","重複")</f>
        <v xml:space="preserve"> </v>
      </c>
      <c r="S20" s="29">
        <f>IF(R20="重複",1,0)</f>
        <v>0</v>
      </c>
      <c r="T20" s="19"/>
      <c r="U20" s="19"/>
      <c r="V20" s="22"/>
      <c r="W20" s="23"/>
      <c r="X20" s="22"/>
      <c r="Y20" s="24"/>
      <c r="Z20" s="22"/>
      <c r="AA20" s="22"/>
      <c r="AB20" s="28"/>
      <c r="AC20" s="28"/>
      <c r="AD20" s="28"/>
    </row>
    <row r="21" spans="1:30" s="27" customFormat="1" ht="27" customHeight="1" x14ac:dyDescent="0.15">
      <c r="A21" s="51"/>
      <c r="B21" s="140"/>
      <c r="C21" s="97"/>
      <c r="D21" s="142"/>
      <c r="E21" s="144"/>
      <c r="F21" s="145"/>
      <c r="G21" s="145"/>
      <c r="H21" s="145"/>
      <c r="I21" s="145"/>
      <c r="J21" s="146"/>
      <c r="K21" s="98"/>
      <c r="L21" s="3" t="s">
        <v>14</v>
      </c>
      <c r="M21" s="150"/>
      <c r="N21" s="151"/>
      <c r="O21" s="20" t="str">
        <f>IF(OR(K21="",M21=""),"",DATEDIF(K21,M21,"M")+1)</f>
        <v/>
      </c>
      <c r="P21" s="152"/>
      <c r="Q21" s="190"/>
      <c r="R21" s="77" t="str">
        <f>IF(AND(K21&lt;&gt;"",K21-K19&lt;0),"逆順","")</f>
        <v/>
      </c>
      <c r="S21" s="29">
        <f>IF(R21="逆順",1,0)</f>
        <v>0</v>
      </c>
      <c r="T21" s="21">
        <f>IF(K21&gt;U19,IF(AND(K21&gt;=T19,K21&lt;=U19),EDATE(U19,1),K21),EDATE(U19,1))</f>
        <v>31</v>
      </c>
      <c r="U21" s="21">
        <f>IF(AND(M21&gt;=T19,M21&lt;=M19),U19,M21)</f>
        <v>0</v>
      </c>
      <c r="V21" s="22">
        <f>IF(T21&gt;U21,0,1)</f>
        <v>0</v>
      </c>
      <c r="W21" s="23">
        <f>IF(T21&lt;=U21,IF(OR(T21="",U21=""),"",DATEDIF(T21,U21,"M")+1)*V21,0)</f>
        <v>0</v>
      </c>
      <c r="X21" s="22">
        <f>IF(P21&lt;&gt;"",1,0)</f>
        <v>0</v>
      </c>
      <c r="Y21" s="24">
        <f t="shared" si="1"/>
        <v>0</v>
      </c>
      <c r="Z21" s="22">
        <f>IF(Q21&lt;&gt;"",1,0)</f>
        <v>0</v>
      </c>
      <c r="AA21" s="22">
        <f>IF(Z21&gt;0,W21,0)</f>
        <v>0</v>
      </c>
      <c r="AB21" s="28"/>
      <c r="AC21" s="28"/>
      <c r="AD21" s="28"/>
    </row>
    <row r="22" spans="1:30" s="27" customFormat="1" ht="27" customHeight="1" x14ac:dyDescent="0.15">
      <c r="A22" s="51"/>
      <c r="B22" s="141"/>
      <c r="C22" s="96"/>
      <c r="D22" s="143"/>
      <c r="E22" s="147"/>
      <c r="F22" s="148"/>
      <c r="G22" s="148"/>
      <c r="H22" s="148"/>
      <c r="I22" s="148"/>
      <c r="J22" s="149"/>
      <c r="K22" s="192" t="str">
        <f>IF(OR(K21="",M21=""),"",QUOTIENT(O21,12)&amp;"年"&amp;MOD(O21,12)&amp;"ケ月")</f>
        <v/>
      </c>
      <c r="L22" s="193"/>
      <c r="M22" s="193"/>
      <c r="N22" s="194"/>
      <c r="O22" s="20"/>
      <c r="P22" s="153"/>
      <c r="Q22" s="191"/>
      <c r="R22" s="77" t="str">
        <f>IF(OR(K21="",AND(OR(K21&lt;K19,K21&gt;M19),OR(M21&lt;K19,M21&gt;M19)))," ","重複")</f>
        <v xml:space="preserve"> </v>
      </c>
      <c r="S22" s="29">
        <f>IF(R22="重複",1,0)</f>
        <v>0</v>
      </c>
      <c r="T22" s="19"/>
      <c r="U22" s="19"/>
      <c r="V22" s="22"/>
      <c r="W22" s="23"/>
      <c r="X22" s="22"/>
      <c r="Y22" s="24"/>
      <c r="Z22" s="22"/>
      <c r="AA22" s="22"/>
      <c r="AB22" s="28"/>
      <c r="AC22" s="28"/>
      <c r="AD22" s="28"/>
    </row>
    <row r="23" spans="1:30" s="27" customFormat="1" ht="27" customHeight="1" x14ac:dyDescent="0.15">
      <c r="A23" s="51"/>
      <c r="B23" s="140"/>
      <c r="C23" s="97"/>
      <c r="D23" s="142"/>
      <c r="E23" s="144"/>
      <c r="F23" s="145"/>
      <c r="G23" s="145"/>
      <c r="H23" s="145"/>
      <c r="I23" s="145"/>
      <c r="J23" s="146"/>
      <c r="K23" s="98"/>
      <c r="L23" s="3" t="s">
        <v>14</v>
      </c>
      <c r="M23" s="150"/>
      <c r="N23" s="151"/>
      <c r="O23" s="20" t="str">
        <f>IF(OR(K23="",M23=""),"",DATEDIF(K23,M23,"M")+1)</f>
        <v/>
      </c>
      <c r="P23" s="152"/>
      <c r="Q23" s="190"/>
      <c r="R23" s="77" t="str">
        <f>IF(AND(K23&lt;&gt;"",K23-K21&lt;0),"逆順","")</f>
        <v/>
      </c>
      <c r="S23" s="29">
        <f>IF(R23="逆順",1,0)</f>
        <v>0</v>
      </c>
      <c r="T23" s="21">
        <f>IF(K23&gt;U21,IF(AND(K23&gt;=T21,K23&lt;=U21),EDATE(U21,1),K23),EDATE(U21,1))</f>
        <v>31</v>
      </c>
      <c r="U23" s="21">
        <f>IF(AND(M23&gt;=T21,M23&lt;=M21),U21,M23)</f>
        <v>0</v>
      </c>
      <c r="V23" s="22">
        <f>IF(T23&gt;U23,0,1)</f>
        <v>0</v>
      </c>
      <c r="W23" s="23">
        <f>IF(T23&lt;=U23,IF(OR(T23="",U23=""),"",DATEDIF(T23,U23,"M")+1)*V23,0)</f>
        <v>0</v>
      </c>
      <c r="X23" s="22">
        <f>IF(P23&lt;&gt;"",1,0)</f>
        <v>0</v>
      </c>
      <c r="Y23" s="24">
        <f t="shared" si="1"/>
        <v>0</v>
      </c>
      <c r="Z23" s="22">
        <f>IF(Q23&lt;&gt;"",1,0)</f>
        <v>0</v>
      </c>
      <c r="AA23" s="22">
        <f>IF(Z23&gt;0,W23,0)</f>
        <v>0</v>
      </c>
      <c r="AB23" s="28"/>
      <c r="AC23" s="28"/>
      <c r="AD23" s="28"/>
    </row>
    <row r="24" spans="1:30" s="27" customFormat="1" ht="27" customHeight="1" x14ac:dyDescent="0.15">
      <c r="A24" s="51"/>
      <c r="B24" s="141"/>
      <c r="C24" s="96"/>
      <c r="D24" s="143"/>
      <c r="E24" s="147"/>
      <c r="F24" s="148"/>
      <c r="G24" s="148"/>
      <c r="H24" s="148"/>
      <c r="I24" s="148"/>
      <c r="J24" s="149"/>
      <c r="K24" s="192" t="str">
        <f>IF(OR(K23="",M23=""),"",QUOTIENT(O23,12)&amp;"年"&amp;MOD(O23,12)&amp;"ケ月")</f>
        <v/>
      </c>
      <c r="L24" s="193"/>
      <c r="M24" s="193"/>
      <c r="N24" s="194"/>
      <c r="O24" s="20"/>
      <c r="P24" s="153"/>
      <c r="Q24" s="191"/>
      <c r="R24" s="77" t="str">
        <f>IF(OR(K23="",AND(OR(K23&lt;K21,K23&gt;M21),OR(M23&lt;K21,M23&gt;M21)))," ","重複")</f>
        <v xml:space="preserve"> </v>
      </c>
      <c r="S24" s="29">
        <f>IF(R24="重複",1,0)</f>
        <v>0</v>
      </c>
      <c r="T24" s="19"/>
      <c r="U24" s="19"/>
      <c r="V24" s="22"/>
      <c r="W24" s="23"/>
      <c r="X24" s="22"/>
      <c r="Y24" s="24"/>
      <c r="Z24" s="22"/>
      <c r="AA24" s="22"/>
      <c r="AB24" s="28"/>
      <c r="AC24" s="28"/>
      <c r="AD24" s="28"/>
    </row>
    <row r="25" spans="1:30" s="27" customFormat="1" ht="27" customHeight="1" x14ac:dyDescent="0.15">
      <c r="A25" s="51"/>
      <c r="B25" s="140"/>
      <c r="C25" s="97"/>
      <c r="D25" s="142"/>
      <c r="E25" s="144"/>
      <c r="F25" s="145"/>
      <c r="G25" s="145"/>
      <c r="H25" s="145"/>
      <c r="I25" s="145"/>
      <c r="J25" s="146"/>
      <c r="K25" s="98"/>
      <c r="L25" s="3" t="s">
        <v>14</v>
      </c>
      <c r="M25" s="150"/>
      <c r="N25" s="151"/>
      <c r="O25" s="20" t="str">
        <f>IF(OR(K25="",M25=""),"",DATEDIF(K25,M25,"M")+1)</f>
        <v/>
      </c>
      <c r="P25" s="152"/>
      <c r="Q25" s="190"/>
      <c r="R25" s="77" t="str">
        <f>IF(AND(K25&lt;&gt;"",K25-K23&lt;0),"逆順","")</f>
        <v/>
      </c>
      <c r="S25" s="29">
        <f>IF(R25="逆順",1,0)</f>
        <v>0</v>
      </c>
      <c r="T25" s="21">
        <f>IF(K25&gt;U23,IF(AND(K25&gt;=T23,K25&lt;=U23),EDATE(U23,1),K25),EDATE(U23,1))</f>
        <v>31</v>
      </c>
      <c r="U25" s="21">
        <f>IF(AND(M25&gt;=T23,M25&lt;=M23),U23,M25)</f>
        <v>0</v>
      </c>
      <c r="V25" s="22">
        <f>IF(T25&gt;U25,0,1)</f>
        <v>0</v>
      </c>
      <c r="W25" s="23">
        <f>IF(T25&lt;=U25,IF(OR(T25="",U25=""),"",DATEDIF(T25,U25,"M")+1)*V25,0)</f>
        <v>0</v>
      </c>
      <c r="X25" s="22">
        <f>IF(P25&lt;&gt;"",1,0)</f>
        <v>0</v>
      </c>
      <c r="Y25" s="24">
        <f t="shared" si="1"/>
        <v>0</v>
      </c>
      <c r="Z25" s="22">
        <f>IF(Q25&lt;&gt;"",1,0)</f>
        <v>0</v>
      </c>
      <c r="AA25" s="22">
        <f>IF(Z25&gt;0,W25,0)</f>
        <v>0</v>
      </c>
      <c r="AB25" s="28"/>
      <c r="AC25" s="28"/>
      <c r="AD25" s="28"/>
    </row>
    <row r="26" spans="1:30" s="27" customFormat="1" ht="27" customHeight="1" x14ac:dyDescent="0.15">
      <c r="A26" s="51"/>
      <c r="B26" s="141"/>
      <c r="C26" s="96"/>
      <c r="D26" s="143"/>
      <c r="E26" s="147"/>
      <c r="F26" s="148"/>
      <c r="G26" s="148"/>
      <c r="H26" s="148"/>
      <c r="I26" s="148"/>
      <c r="J26" s="149"/>
      <c r="K26" s="192" t="str">
        <f>IF(OR(K25="",M25=""),"",QUOTIENT(O25,12)&amp;"年"&amp;MOD(O25,12)&amp;"ケ月")</f>
        <v/>
      </c>
      <c r="L26" s="193"/>
      <c r="M26" s="193"/>
      <c r="N26" s="194"/>
      <c r="O26" s="20"/>
      <c r="P26" s="153"/>
      <c r="Q26" s="191"/>
      <c r="R26" s="77" t="str">
        <f>IF(OR(K25="",AND(OR(K25&lt;K23,K25&gt;M23),OR(M25&lt;K23,M25&gt;M23)))," ","重複")</f>
        <v xml:space="preserve"> </v>
      </c>
      <c r="S26" s="29">
        <f>IF(R26="重複",1,0)</f>
        <v>0</v>
      </c>
      <c r="T26" s="19"/>
      <c r="U26" s="19"/>
      <c r="V26" s="22"/>
      <c r="W26" s="23"/>
      <c r="X26" s="22"/>
      <c r="Y26" s="24"/>
      <c r="Z26" s="22"/>
      <c r="AA26" s="22"/>
      <c r="AB26" s="28"/>
      <c r="AC26" s="28"/>
      <c r="AD26" s="28"/>
    </row>
    <row r="27" spans="1:30" s="27" customFormat="1" ht="27" customHeight="1" x14ac:dyDescent="0.15">
      <c r="A27" s="51"/>
      <c r="B27" s="140"/>
      <c r="C27" s="97"/>
      <c r="D27" s="142"/>
      <c r="E27" s="144"/>
      <c r="F27" s="145"/>
      <c r="G27" s="145"/>
      <c r="H27" s="145"/>
      <c r="I27" s="145"/>
      <c r="J27" s="146"/>
      <c r="K27" s="98"/>
      <c r="L27" s="3" t="s">
        <v>14</v>
      </c>
      <c r="M27" s="150"/>
      <c r="N27" s="151"/>
      <c r="O27" s="20" t="str">
        <f>IF(OR(K27="",M27=""),"",DATEDIF(K27,M27,"M")+1)</f>
        <v/>
      </c>
      <c r="P27" s="152"/>
      <c r="Q27" s="190"/>
      <c r="R27" s="77" t="str">
        <f>IF(AND(K27&lt;&gt;"",K27-K25&lt;0),"逆順","")</f>
        <v/>
      </c>
      <c r="S27" s="29">
        <f>IF(R27="逆順",1,0)</f>
        <v>0</v>
      </c>
      <c r="T27" s="21">
        <f>IF(K27&gt;U25,IF(AND(K27&gt;=T25,K27&lt;=U25),EDATE(U25,1),K27),EDATE(U25,1))</f>
        <v>31</v>
      </c>
      <c r="U27" s="21">
        <f>IF(AND(M27&gt;=T25,M27&lt;=M25),U25,M27)</f>
        <v>0</v>
      </c>
      <c r="V27" s="22">
        <f>IF(T27&gt;U27,0,1)</f>
        <v>0</v>
      </c>
      <c r="W27" s="23">
        <f>IF(T27&lt;=U27,IF(OR(T27="",U27=""),"",DATEDIF(T27,U27,"M")+1)*V27,0)</f>
        <v>0</v>
      </c>
      <c r="X27" s="22">
        <f>IF(P27&lt;&gt;"",1,0)</f>
        <v>0</v>
      </c>
      <c r="Y27" s="24">
        <f t="shared" si="1"/>
        <v>0</v>
      </c>
      <c r="Z27" s="22">
        <f>IF(Q27&lt;&gt;"",1,0)</f>
        <v>0</v>
      </c>
      <c r="AA27" s="22">
        <f>IF(Z27&gt;0,W27,0)</f>
        <v>0</v>
      </c>
      <c r="AB27" s="28"/>
      <c r="AC27" s="28"/>
      <c r="AD27" s="28"/>
    </row>
    <row r="28" spans="1:30" s="27" customFormat="1" ht="27" customHeight="1" x14ac:dyDescent="0.15">
      <c r="A28" s="51"/>
      <c r="B28" s="141"/>
      <c r="C28" s="96"/>
      <c r="D28" s="143"/>
      <c r="E28" s="147"/>
      <c r="F28" s="148"/>
      <c r="G28" s="148"/>
      <c r="H28" s="148"/>
      <c r="I28" s="148"/>
      <c r="J28" s="149"/>
      <c r="K28" s="192" t="str">
        <f>IF(OR(K27="",M27=""),"",QUOTIENT(O27,12)&amp;"年"&amp;MOD(O27,12)&amp;"ケ月")</f>
        <v/>
      </c>
      <c r="L28" s="193"/>
      <c r="M28" s="193"/>
      <c r="N28" s="194"/>
      <c r="O28" s="20"/>
      <c r="P28" s="153"/>
      <c r="Q28" s="191"/>
      <c r="R28" s="77" t="str">
        <f>IF(OR(K27="",AND(OR(K27&lt;K25,K27&gt;M25),OR(M27&lt;K25,M27&gt;M25)))," ","重複")</f>
        <v xml:space="preserve"> </v>
      </c>
      <c r="S28" s="29">
        <f>IF(R28="重複",1,0)</f>
        <v>0</v>
      </c>
      <c r="T28" s="19"/>
      <c r="U28" s="19"/>
      <c r="V28" s="22"/>
      <c r="W28" s="23"/>
      <c r="X28" s="22"/>
      <c r="Y28" s="24"/>
      <c r="Z28" s="22"/>
      <c r="AA28" s="22"/>
      <c r="AB28" s="28"/>
      <c r="AC28" s="28"/>
      <c r="AD28" s="28"/>
    </row>
    <row r="29" spans="1:30" s="27" customFormat="1" ht="27" customHeight="1" x14ac:dyDescent="0.15">
      <c r="A29" s="51"/>
      <c r="B29" s="140"/>
      <c r="C29" s="97"/>
      <c r="D29" s="142"/>
      <c r="E29" s="144"/>
      <c r="F29" s="145"/>
      <c r="G29" s="145"/>
      <c r="H29" s="145"/>
      <c r="I29" s="145"/>
      <c r="J29" s="146"/>
      <c r="K29" s="98"/>
      <c r="L29" s="3" t="s">
        <v>14</v>
      </c>
      <c r="M29" s="150"/>
      <c r="N29" s="151"/>
      <c r="O29" s="20" t="str">
        <f>IF(OR(K29="",M29=""),"",DATEDIF(K29,M29,"M")+1)</f>
        <v/>
      </c>
      <c r="P29" s="152"/>
      <c r="Q29" s="190"/>
      <c r="R29" s="77" t="str">
        <f>IF(AND(K29&lt;&gt;"",K29-K27&lt;0),"逆順","")</f>
        <v/>
      </c>
      <c r="S29" s="29">
        <f>IF(R29="逆順",1,0)</f>
        <v>0</v>
      </c>
      <c r="T29" s="21">
        <f>IF(K29&gt;U27,IF(AND(K29&gt;=T27,K29&lt;=U27),EDATE(U27,1),K29),EDATE(U27,1))</f>
        <v>31</v>
      </c>
      <c r="U29" s="21">
        <f>IF(AND(M29&gt;=T27,M29&lt;=M27),U27,M29)</f>
        <v>0</v>
      </c>
      <c r="V29" s="22">
        <f>IF(T29&gt;U29,0,1)</f>
        <v>0</v>
      </c>
      <c r="W29" s="23">
        <f>IF(T29&lt;=U29,IF(OR(T29="",U29=""),"",DATEDIF(T29,U29,"M")+1)*V29,0)</f>
        <v>0</v>
      </c>
      <c r="X29" s="22">
        <f>IF(P29&lt;&gt;"",1,0)</f>
        <v>0</v>
      </c>
      <c r="Y29" s="24">
        <f t="shared" si="1"/>
        <v>0</v>
      </c>
      <c r="Z29" s="22">
        <f>IF(Q29&lt;&gt;"",1,0)</f>
        <v>0</v>
      </c>
      <c r="AA29" s="22">
        <f>IF(Z29&gt;0,W29,0)</f>
        <v>0</v>
      </c>
      <c r="AB29" s="28"/>
      <c r="AC29" s="28"/>
      <c r="AD29" s="28"/>
    </row>
    <row r="30" spans="1:30" s="27" customFormat="1" ht="27" customHeight="1" x14ac:dyDescent="0.15">
      <c r="A30" s="51"/>
      <c r="B30" s="141"/>
      <c r="C30" s="96"/>
      <c r="D30" s="143"/>
      <c r="E30" s="147"/>
      <c r="F30" s="148"/>
      <c r="G30" s="148"/>
      <c r="H30" s="148"/>
      <c r="I30" s="148"/>
      <c r="J30" s="149"/>
      <c r="K30" s="192" t="str">
        <f>IF(OR(K29="",M29=""),"",QUOTIENT(O29,12)&amp;"年"&amp;MOD(O29,12)&amp;"ケ月")</f>
        <v/>
      </c>
      <c r="L30" s="193"/>
      <c r="M30" s="193"/>
      <c r="N30" s="194"/>
      <c r="O30" s="20"/>
      <c r="P30" s="153"/>
      <c r="Q30" s="191"/>
      <c r="R30" s="77" t="str">
        <f>IF(OR(K29="",AND(OR(K29&lt;K27,K29&gt;M27),OR(M29&lt;K27,M29&gt;M27)))," ","重複")</f>
        <v xml:space="preserve"> </v>
      </c>
      <c r="S30" s="29">
        <f>IF(R30="重複",1,0)</f>
        <v>0</v>
      </c>
      <c r="T30" s="19"/>
      <c r="U30" s="19"/>
      <c r="V30" s="22"/>
      <c r="W30" s="23"/>
      <c r="X30" s="22"/>
      <c r="Y30" s="24"/>
      <c r="Z30" s="22"/>
      <c r="AA30" s="22"/>
      <c r="AB30" s="28"/>
      <c r="AC30" s="28"/>
      <c r="AD30" s="28"/>
    </row>
    <row r="31" spans="1:30" s="27" customFormat="1" ht="27" customHeight="1" x14ac:dyDescent="0.15">
      <c r="A31" s="51"/>
      <c r="B31" s="140"/>
      <c r="C31" s="97"/>
      <c r="D31" s="142"/>
      <c r="E31" s="144"/>
      <c r="F31" s="145"/>
      <c r="G31" s="145"/>
      <c r="H31" s="145"/>
      <c r="I31" s="145"/>
      <c r="J31" s="146"/>
      <c r="K31" s="98"/>
      <c r="L31" s="3" t="s">
        <v>14</v>
      </c>
      <c r="M31" s="150"/>
      <c r="N31" s="151"/>
      <c r="O31" s="20" t="str">
        <f>IF(OR(K31="",M31=""),"",DATEDIF(K31,M31,"M")+1)</f>
        <v/>
      </c>
      <c r="P31" s="152"/>
      <c r="Q31" s="190"/>
      <c r="R31" s="77" t="str">
        <f>IF(AND(K31&lt;&gt;"",K31-K29&lt;0),"逆順","")</f>
        <v/>
      </c>
      <c r="S31" s="29">
        <f>IF(R31="逆順",1,0)</f>
        <v>0</v>
      </c>
      <c r="T31" s="21">
        <f>IF(K31&gt;U29,IF(AND(K31&gt;=T29,K31&lt;=U29),EDATE(U29,1),K31),EDATE(U29,1))</f>
        <v>31</v>
      </c>
      <c r="U31" s="21">
        <f>IF(AND(M31&gt;=T29,M31&lt;=M29),U29,M31)</f>
        <v>0</v>
      </c>
      <c r="V31" s="22">
        <f>IF(T31&gt;U31,0,1)</f>
        <v>0</v>
      </c>
      <c r="W31" s="23">
        <f>IF(T31&lt;=U31,IF(OR(T31="",U31=""),"",DATEDIF(T31,U31,"M")+1)*V31,0)</f>
        <v>0</v>
      </c>
      <c r="X31" s="22">
        <f>IF(P31&lt;&gt;"",1,0)</f>
        <v>0</v>
      </c>
      <c r="Y31" s="24">
        <f t="shared" si="1"/>
        <v>0</v>
      </c>
      <c r="Z31" s="22">
        <f>IF(Q31&lt;&gt;"",1,0)</f>
        <v>0</v>
      </c>
      <c r="AA31" s="22">
        <f>IF(Z31&gt;0,W31,0)</f>
        <v>0</v>
      </c>
      <c r="AB31" s="28"/>
      <c r="AC31" s="28"/>
      <c r="AD31" s="28"/>
    </row>
    <row r="32" spans="1:30" s="27" customFormat="1" ht="27" customHeight="1" x14ac:dyDescent="0.15">
      <c r="A32" s="51"/>
      <c r="B32" s="141"/>
      <c r="C32" s="96"/>
      <c r="D32" s="143"/>
      <c r="E32" s="147"/>
      <c r="F32" s="148"/>
      <c r="G32" s="148"/>
      <c r="H32" s="148"/>
      <c r="I32" s="148"/>
      <c r="J32" s="149"/>
      <c r="K32" s="192" t="str">
        <f>IF(OR(K31="",M31=""),"",QUOTIENT(O31,12)&amp;"年"&amp;MOD(O31,12)&amp;"ケ月")</f>
        <v/>
      </c>
      <c r="L32" s="193"/>
      <c r="M32" s="193"/>
      <c r="N32" s="194"/>
      <c r="O32" s="20"/>
      <c r="P32" s="153"/>
      <c r="Q32" s="191"/>
      <c r="R32" s="77" t="str">
        <f>IF(OR(K31="",AND(OR(K31&lt;K29,K31&gt;M29),OR(M31&lt;K29,M31&gt;M29)))," ","重複")</f>
        <v xml:space="preserve"> </v>
      </c>
      <c r="S32" s="29">
        <f>IF(R32="重複",1,0)</f>
        <v>0</v>
      </c>
      <c r="T32" s="19"/>
      <c r="U32" s="19"/>
      <c r="V32" s="22"/>
      <c r="W32" s="23"/>
      <c r="X32" s="22"/>
      <c r="Y32" s="24"/>
      <c r="Z32" s="22"/>
      <c r="AA32" s="22"/>
      <c r="AB32" s="28"/>
      <c r="AC32" s="28"/>
      <c r="AD32" s="28"/>
    </row>
    <row r="33" spans="1:30" s="27" customFormat="1" ht="27" customHeight="1" x14ac:dyDescent="0.15">
      <c r="A33" s="51"/>
      <c r="B33" s="140"/>
      <c r="C33" s="97"/>
      <c r="D33" s="142"/>
      <c r="E33" s="144"/>
      <c r="F33" s="145"/>
      <c r="G33" s="145"/>
      <c r="H33" s="145"/>
      <c r="I33" s="145"/>
      <c r="J33" s="146"/>
      <c r="K33" s="98"/>
      <c r="L33" s="3" t="s">
        <v>14</v>
      </c>
      <c r="M33" s="150"/>
      <c r="N33" s="151"/>
      <c r="O33" s="20" t="str">
        <f>IF(OR(K33="",M33=""),"",DATEDIF(K33,M33,"M")+1)</f>
        <v/>
      </c>
      <c r="P33" s="152"/>
      <c r="Q33" s="190"/>
      <c r="R33" s="77" t="str">
        <f>IF(AND(K33&lt;&gt;"",K33-K31&lt;0),"逆順","")</f>
        <v/>
      </c>
      <c r="S33" s="29">
        <f>IF(R33="逆順",1,0)</f>
        <v>0</v>
      </c>
      <c r="T33" s="21">
        <f>IF(K33&gt;U31,IF(AND(K33&gt;=T31,K33&lt;=U31),EDATE(U31,1),K33),EDATE(U31,1))</f>
        <v>31</v>
      </c>
      <c r="U33" s="21">
        <f>IF(AND(M33&gt;=T31,M33&lt;=M31),U31,M33)</f>
        <v>0</v>
      </c>
      <c r="V33" s="22">
        <f>IF(T33&gt;U33,0,1)</f>
        <v>0</v>
      </c>
      <c r="W33" s="23">
        <f>IF(T33&lt;=U33,IF(OR(T33="",U33=""),"",DATEDIF(T33,U33,"M")+1)*V33,0)</f>
        <v>0</v>
      </c>
      <c r="X33" s="22">
        <f>IF(P33&lt;&gt;"",1,0)</f>
        <v>0</v>
      </c>
      <c r="Y33" s="24">
        <f t="shared" si="1"/>
        <v>0</v>
      </c>
      <c r="Z33" s="22">
        <f>IF(Q33&lt;&gt;"",1,0)</f>
        <v>0</v>
      </c>
      <c r="AA33" s="22">
        <f>IF(Z33&gt;0,W33,0)</f>
        <v>0</v>
      </c>
      <c r="AB33" s="28"/>
      <c r="AC33" s="28"/>
      <c r="AD33" s="28"/>
    </row>
    <row r="34" spans="1:30" s="27" customFormat="1" ht="27" customHeight="1" x14ac:dyDescent="0.15">
      <c r="A34" s="51"/>
      <c r="B34" s="141"/>
      <c r="C34" s="96"/>
      <c r="D34" s="143"/>
      <c r="E34" s="147"/>
      <c r="F34" s="148"/>
      <c r="G34" s="148"/>
      <c r="H34" s="148"/>
      <c r="I34" s="148"/>
      <c r="J34" s="149"/>
      <c r="K34" s="192" t="str">
        <f>IF(OR(K33="",M33=""),"",QUOTIENT(O33,12)&amp;"年"&amp;MOD(O33,12)&amp;"ケ月")</f>
        <v/>
      </c>
      <c r="L34" s="193"/>
      <c r="M34" s="193"/>
      <c r="N34" s="194"/>
      <c r="O34" s="20"/>
      <c r="P34" s="153"/>
      <c r="Q34" s="191"/>
      <c r="R34" s="77" t="str">
        <f>IF(OR(K33="",AND(OR(K33&lt;K31,K33&gt;M31),OR(M33&lt;K31,M33&gt;M31)))," ","重複")</f>
        <v xml:space="preserve"> </v>
      </c>
      <c r="S34" s="29">
        <f>IF(R34="重複",1,0)</f>
        <v>0</v>
      </c>
      <c r="T34" s="19"/>
      <c r="U34" s="19"/>
      <c r="V34" s="22"/>
      <c r="W34" s="23"/>
      <c r="X34" s="22"/>
      <c r="Y34" s="24"/>
      <c r="Z34" s="22"/>
      <c r="AA34" s="22"/>
      <c r="AB34" s="28"/>
      <c r="AC34" s="28"/>
      <c r="AD34" s="28"/>
    </row>
    <row r="35" spans="1:30" s="27" customFormat="1" ht="27" customHeight="1" x14ac:dyDescent="0.15">
      <c r="A35" s="51"/>
      <c r="B35" s="140"/>
      <c r="C35" s="97"/>
      <c r="D35" s="142"/>
      <c r="E35" s="144"/>
      <c r="F35" s="145"/>
      <c r="G35" s="145"/>
      <c r="H35" s="145"/>
      <c r="I35" s="145"/>
      <c r="J35" s="146"/>
      <c r="K35" s="98"/>
      <c r="L35" s="3" t="s">
        <v>14</v>
      </c>
      <c r="M35" s="150"/>
      <c r="N35" s="151"/>
      <c r="O35" s="20" t="str">
        <f>IF(OR(K35="",M35=""),"",DATEDIF(K35,M35,"M")+1)</f>
        <v/>
      </c>
      <c r="P35" s="152"/>
      <c r="Q35" s="190"/>
      <c r="R35" s="77" t="str">
        <f>IF(AND(K35&lt;&gt;"",K35-K33&lt;0),"逆順","")</f>
        <v/>
      </c>
      <c r="S35" s="29">
        <f>IF(R35="逆順",1,0)</f>
        <v>0</v>
      </c>
      <c r="T35" s="21">
        <f>IF(K35&gt;U33,IF(AND(K35&gt;=T33,K35&lt;=U33),EDATE(U33,1),K35),EDATE(U33,1))</f>
        <v>31</v>
      </c>
      <c r="U35" s="21">
        <f>IF(AND(M35&gt;=T33,M35&lt;=M33),U33,M35)</f>
        <v>0</v>
      </c>
      <c r="V35" s="22">
        <f>IF(T35&gt;U35,0,1)</f>
        <v>0</v>
      </c>
      <c r="W35" s="23">
        <f>IF(T35&lt;=U35,IF(OR(T35="",U35=""),"",DATEDIF(T35,U35,"M")+1)*V35,0)</f>
        <v>0</v>
      </c>
      <c r="X35" s="22">
        <f>IF(P35&lt;&gt;"",1,0)</f>
        <v>0</v>
      </c>
      <c r="Y35" s="24">
        <f t="shared" si="1"/>
        <v>0</v>
      </c>
      <c r="Z35" s="22">
        <f>IF(Q35&lt;&gt;"",1,0)</f>
        <v>0</v>
      </c>
      <c r="AA35" s="22">
        <f>IF(Z35&gt;0,W35,0)</f>
        <v>0</v>
      </c>
      <c r="AB35" s="28"/>
      <c r="AC35" s="28"/>
      <c r="AD35" s="28"/>
    </row>
    <row r="36" spans="1:30" s="27" customFormat="1" ht="27" customHeight="1" x14ac:dyDescent="0.15">
      <c r="A36" s="51"/>
      <c r="B36" s="141"/>
      <c r="C36" s="96"/>
      <c r="D36" s="143"/>
      <c r="E36" s="147"/>
      <c r="F36" s="148"/>
      <c r="G36" s="148"/>
      <c r="H36" s="148"/>
      <c r="I36" s="148"/>
      <c r="J36" s="149"/>
      <c r="K36" s="192" t="str">
        <f>IF(OR(K35="",M35=""),"",QUOTIENT(O35,12)&amp;"年"&amp;MOD(O35,12)&amp;"ケ月")</f>
        <v/>
      </c>
      <c r="L36" s="193"/>
      <c r="M36" s="193"/>
      <c r="N36" s="194"/>
      <c r="O36" s="20"/>
      <c r="P36" s="153"/>
      <c r="Q36" s="191"/>
      <c r="R36" s="77" t="str">
        <f>IF(OR(K35="",AND(OR(K35&lt;K33,K35&gt;M33),OR(M35&lt;K33,M35&gt;M33)))," ","重複")</f>
        <v xml:space="preserve"> </v>
      </c>
      <c r="S36" s="29">
        <f>IF(R36="重複",1,0)</f>
        <v>0</v>
      </c>
      <c r="T36" s="19"/>
      <c r="U36" s="19"/>
      <c r="V36" s="22"/>
      <c r="W36" s="23"/>
      <c r="X36" s="22"/>
      <c r="Y36" s="24"/>
      <c r="Z36" s="22"/>
      <c r="AA36" s="22"/>
      <c r="AB36" s="28"/>
      <c r="AC36" s="28"/>
      <c r="AD36" s="28"/>
    </row>
    <row r="37" spans="1:30" s="27" customFormat="1" ht="27" customHeight="1" x14ac:dyDescent="0.15">
      <c r="A37" s="51"/>
      <c r="B37" s="140"/>
      <c r="C37" s="97"/>
      <c r="D37" s="142"/>
      <c r="E37" s="144"/>
      <c r="F37" s="145"/>
      <c r="G37" s="145"/>
      <c r="H37" s="145"/>
      <c r="I37" s="145"/>
      <c r="J37" s="146"/>
      <c r="K37" s="98"/>
      <c r="L37" s="3" t="s">
        <v>14</v>
      </c>
      <c r="M37" s="150"/>
      <c r="N37" s="151"/>
      <c r="O37" s="20" t="str">
        <f>IF(OR(K37="",M37=""),"",DATEDIF(K37,M37,"M")+1)</f>
        <v/>
      </c>
      <c r="P37" s="152"/>
      <c r="Q37" s="190"/>
      <c r="R37" s="77" t="str">
        <f>IF(AND(K37&lt;&gt;"",K37-K35&lt;0),"逆順","")</f>
        <v/>
      </c>
      <c r="S37" s="29">
        <f>IF(R37="逆順",1,0)</f>
        <v>0</v>
      </c>
      <c r="T37" s="21">
        <f>IF(K37&gt;U35,IF(AND(K37&gt;=T35,K37&lt;=U35),EDATE(U35,1),K37),EDATE(U35,1))</f>
        <v>31</v>
      </c>
      <c r="U37" s="21">
        <f>IF(AND(M37&gt;=T35,M37&lt;=M35),U35,M37)</f>
        <v>0</v>
      </c>
      <c r="V37" s="22">
        <f>IF(T37&gt;U37,0,1)</f>
        <v>0</v>
      </c>
      <c r="W37" s="23">
        <f>IF(T37&lt;=U37,IF(OR(T37="",U37=""),"",DATEDIF(T37,U37,"M")+1)*V37,0)</f>
        <v>0</v>
      </c>
      <c r="X37" s="22">
        <f>IF(P37&lt;&gt;"",1,0)</f>
        <v>0</v>
      </c>
      <c r="Y37" s="24">
        <f t="shared" si="1"/>
        <v>0</v>
      </c>
      <c r="Z37" s="22">
        <f>IF(Q37&lt;&gt;"",1,0)</f>
        <v>0</v>
      </c>
      <c r="AA37" s="22">
        <f>IF(Z37&gt;0,W37,0)</f>
        <v>0</v>
      </c>
      <c r="AB37" s="28"/>
      <c r="AC37" s="28"/>
      <c r="AD37" s="28"/>
    </row>
    <row r="38" spans="1:30" s="27" customFormat="1" ht="27" customHeight="1" x14ac:dyDescent="0.15">
      <c r="A38" s="51"/>
      <c r="B38" s="141"/>
      <c r="C38" s="96"/>
      <c r="D38" s="143"/>
      <c r="E38" s="147"/>
      <c r="F38" s="148"/>
      <c r="G38" s="148"/>
      <c r="H38" s="148"/>
      <c r="I38" s="148"/>
      <c r="J38" s="149"/>
      <c r="K38" s="192" t="str">
        <f>IF(OR(K37="",M37=""),"",QUOTIENT(O37,12)&amp;"年"&amp;MOD(O37,12)&amp;"ケ月")</f>
        <v/>
      </c>
      <c r="L38" s="193"/>
      <c r="M38" s="193"/>
      <c r="N38" s="194"/>
      <c r="O38" s="20"/>
      <c r="P38" s="153"/>
      <c r="Q38" s="191"/>
      <c r="R38" s="77" t="str">
        <f>IF(OR(K37="",AND(OR(K37&lt;K35,K37&gt;M35),OR(M37&lt;K35,M37&gt;M35)))," ","重複")</f>
        <v xml:space="preserve"> </v>
      </c>
      <c r="S38" s="29">
        <f>IF(R38="重複",1,0)</f>
        <v>0</v>
      </c>
      <c r="T38" s="19"/>
      <c r="U38" s="19"/>
      <c r="V38" s="22"/>
      <c r="W38" s="23"/>
      <c r="X38" s="22"/>
      <c r="Y38" s="24"/>
      <c r="Z38" s="22"/>
      <c r="AA38" s="22"/>
      <c r="AB38" s="28"/>
      <c r="AC38" s="28"/>
      <c r="AD38" s="28"/>
    </row>
    <row r="39" spans="1:30" s="27" customFormat="1" ht="27" customHeight="1" x14ac:dyDescent="0.15">
      <c r="A39" s="51"/>
      <c r="B39" s="140"/>
      <c r="C39" s="97"/>
      <c r="D39" s="142"/>
      <c r="E39" s="144"/>
      <c r="F39" s="145"/>
      <c r="G39" s="145"/>
      <c r="H39" s="145"/>
      <c r="I39" s="145"/>
      <c r="J39" s="146"/>
      <c r="K39" s="98"/>
      <c r="L39" s="3" t="s">
        <v>14</v>
      </c>
      <c r="M39" s="150"/>
      <c r="N39" s="151"/>
      <c r="O39" s="20" t="str">
        <f>IF(OR(K39="",M39=""),"",DATEDIF(K39,M39,"M")+1)</f>
        <v/>
      </c>
      <c r="P39" s="152"/>
      <c r="Q39" s="190"/>
      <c r="R39" s="77" t="str">
        <f>IF(AND(K39&lt;&gt;"",K39-K37&lt;0),"逆順","")</f>
        <v/>
      </c>
      <c r="S39" s="29">
        <f>IF(R39="逆順",1,0)</f>
        <v>0</v>
      </c>
      <c r="T39" s="21">
        <f>IF(K39&gt;U37,IF(AND(K39&gt;=T37,K39&lt;=U37),EDATE(U37,1),K39),EDATE(U37,1))</f>
        <v>31</v>
      </c>
      <c r="U39" s="21">
        <f>IF(AND(M39&gt;=T37,M39&lt;=M37),U37,M39)</f>
        <v>0</v>
      </c>
      <c r="V39" s="22">
        <f>IF(T39&gt;U39,0,1)</f>
        <v>0</v>
      </c>
      <c r="W39" s="23">
        <f>IF(T39&lt;=U39,IF(OR(T39="",U39=""),"",DATEDIF(T39,U39,"M")+1)*V39,0)</f>
        <v>0</v>
      </c>
      <c r="X39" s="22">
        <f>IF(P39&lt;&gt;"",1,0)</f>
        <v>0</v>
      </c>
      <c r="Y39" s="24">
        <f t="shared" si="1"/>
        <v>0</v>
      </c>
      <c r="Z39" s="22">
        <f>IF(Q39&lt;&gt;"",1,0)</f>
        <v>0</v>
      </c>
      <c r="AA39" s="22">
        <f>IF(Z39&gt;0,W39,0)</f>
        <v>0</v>
      </c>
      <c r="AB39" s="28"/>
      <c r="AC39" s="28"/>
      <c r="AD39" s="28"/>
    </row>
    <row r="40" spans="1:30" s="27" customFormat="1" ht="27" customHeight="1" x14ac:dyDescent="0.15">
      <c r="A40" s="51"/>
      <c r="B40" s="141"/>
      <c r="C40" s="96"/>
      <c r="D40" s="143"/>
      <c r="E40" s="147"/>
      <c r="F40" s="148"/>
      <c r="G40" s="148"/>
      <c r="H40" s="148"/>
      <c r="I40" s="148"/>
      <c r="J40" s="149"/>
      <c r="K40" s="192" t="str">
        <f>IF(OR(K39="",M39=""),"",QUOTIENT(O39,12)&amp;"年"&amp;MOD(O39,12)&amp;"ケ月")</f>
        <v/>
      </c>
      <c r="L40" s="193"/>
      <c r="M40" s="193"/>
      <c r="N40" s="194"/>
      <c r="O40" s="20"/>
      <c r="P40" s="153"/>
      <c r="Q40" s="191"/>
      <c r="R40" s="77" t="str">
        <f>IF(OR(K39="",AND(OR(K39&lt;K37,K39&gt;M37),OR(M39&lt;K37,M39&gt;M37)))," ","重複")</f>
        <v xml:space="preserve"> </v>
      </c>
      <c r="S40" s="29">
        <f>IF(R40="重複",1,0)</f>
        <v>0</v>
      </c>
      <c r="T40" s="19"/>
      <c r="U40" s="19"/>
      <c r="V40" s="22"/>
      <c r="W40" s="23"/>
      <c r="X40" s="22"/>
      <c r="Y40" s="24"/>
      <c r="Z40" s="22"/>
      <c r="AA40" s="22"/>
      <c r="AB40" s="28"/>
      <c r="AC40" s="28"/>
      <c r="AD40" s="28"/>
    </row>
    <row r="41" spans="1:30" s="27" customFormat="1" ht="27" customHeight="1" x14ac:dyDescent="0.15">
      <c r="A41" s="51"/>
      <c r="B41" s="140"/>
      <c r="C41" s="97"/>
      <c r="D41" s="142"/>
      <c r="E41" s="144"/>
      <c r="F41" s="145"/>
      <c r="G41" s="145"/>
      <c r="H41" s="145"/>
      <c r="I41" s="145"/>
      <c r="J41" s="146"/>
      <c r="K41" s="98"/>
      <c r="L41" s="3" t="s">
        <v>14</v>
      </c>
      <c r="M41" s="150"/>
      <c r="N41" s="151"/>
      <c r="O41" s="20" t="str">
        <f>IF(OR(K41="",M41=""),"",DATEDIF(K41,M41,"M")+1)</f>
        <v/>
      </c>
      <c r="P41" s="152"/>
      <c r="Q41" s="190"/>
      <c r="R41" s="77" t="str">
        <f>IF(AND(K41&lt;&gt;"",K41-K39&lt;0),"逆順","")</f>
        <v/>
      </c>
      <c r="S41" s="29">
        <f>IF(R41="逆順",1,0)</f>
        <v>0</v>
      </c>
      <c r="T41" s="21">
        <f>IF(K41&gt;U39,IF(AND(K41&gt;=T39,K41&lt;=U39),EDATE(U39,1),K41),EDATE(U39,1))</f>
        <v>31</v>
      </c>
      <c r="U41" s="21">
        <f>IF(AND(M41&gt;=T39,M41&lt;=M39),U39,M41)</f>
        <v>0</v>
      </c>
      <c r="V41" s="22">
        <f>IF(T41&gt;U41,0,1)</f>
        <v>0</v>
      </c>
      <c r="W41" s="23">
        <f>IF(T41&lt;=U41,IF(OR(T41="",U41=""),"",DATEDIF(T41,U41,"M")+1)*V41,0)</f>
        <v>0</v>
      </c>
      <c r="X41" s="22">
        <f>IF(P41&lt;&gt;"",1,0)</f>
        <v>0</v>
      </c>
      <c r="Y41" s="24">
        <f t="shared" si="1"/>
        <v>0</v>
      </c>
      <c r="Z41" s="22">
        <f>IF(Q41&lt;&gt;"",1,0)</f>
        <v>0</v>
      </c>
      <c r="AA41" s="22">
        <f>IF(Z41&gt;0,W41,0)</f>
        <v>0</v>
      </c>
      <c r="AB41" s="28"/>
      <c r="AC41" s="28"/>
      <c r="AD41" s="28"/>
    </row>
    <row r="42" spans="1:30" s="27" customFormat="1" ht="27" customHeight="1" x14ac:dyDescent="0.15">
      <c r="A42" s="51"/>
      <c r="B42" s="141"/>
      <c r="C42" s="96"/>
      <c r="D42" s="143"/>
      <c r="E42" s="147"/>
      <c r="F42" s="148"/>
      <c r="G42" s="148"/>
      <c r="H42" s="148"/>
      <c r="I42" s="148"/>
      <c r="J42" s="149"/>
      <c r="K42" s="192" t="str">
        <f>IF(OR(K41="",M41=""),"",QUOTIENT(O41,12)&amp;"年"&amp;MOD(O41,12)&amp;"ケ月")</f>
        <v/>
      </c>
      <c r="L42" s="193"/>
      <c r="M42" s="193"/>
      <c r="N42" s="194"/>
      <c r="O42" s="20"/>
      <c r="P42" s="153"/>
      <c r="Q42" s="191"/>
      <c r="R42" s="77" t="str">
        <f>IF(OR(K41="",AND(OR(K41&lt;K39,K41&gt;M39),OR(M41&lt;K39,M41&gt;M39)))," ","重複")</f>
        <v xml:space="preserve"> </v>
      </c>
      <c r="S42" s="29">
        <f>IF(R42="重複",1,0)</f>
        <v>0</v>
      </c>
      <c r="T42" s="19"/>
      <c r="U42" s="19"/>
      <c r="V42" s="22"/>
      <c r="W42" s="23"/>
      <c r="X42" s="22"/>
      <c r="Y42" s="24"/>
      <c r="Z42" s="22"/>
      <c r="AA42" s="22"/>
      <c r="AB42" s="28"/>
      <c r="AC42" s="28"/>
      <c r="AD42" s="28"/>
    </row>
    <row r="43" spans="1:30" s="27" customFormat="1" ht="27" customHeight="1" x14ac:dyDescent="0.15">
      <c r="A43" s="51"/>
      <c r="B43" s="140"/>
      <c r="C43" s="97"/>
      <c r="D43" s="142"/>
      <c r="E43" s="144"/>
      <c r="F43" s="145"/>
      <c r="G43" s="145"/>
      <c r="H43" s="145"/>
      <c r="I43" s="145"/>
      <c r="J43" s="146"/>
      <c r="K43" s="98"/>
      <c r="L43" s="3" t="s">
        <v>14</v>
      </c>
      <c r="M43" s="150"/>
      <c r="N43" s="151"/>
      <c r="O43" s="20" t="str">
        <f>IF(OR(K43="",M43=""),"",DATEDIF(K43,M43,"M")+1)</f>
        <v/>
      </c>
      <c r="P43" s="152"/>
      <c r="Q43" s="190"/>
      <c r="R43" s="77" t="str">
        <f>IF(AND(K43&lt;&gt;"",K43-K41&lt;0),"逆順","")</f>
        <v/>
      </c>
      <c r="S43" s="29">
        <f>IF(R43="逆順",1,0)</f>
        <v>0</v>
      </c>
      <c r="T43" s="21">
        <f>IF(K43&gt;U41,IF(AND(K43&gt;=T41,K43&lt;=U41),EDATE(U41,1),K43),EDATE(U41,1))</f>
        <v>31</v>
      </c>
      <c r="U43" s="21">
        <f>IF(AND(M43&gt;=T41,M43&lt;=M41),U41,M43)</f>
        <v>0</v>
      </c>
      <c r="V43" s="22">
        <f>IF(T43&gt;U43,0,1)</f>
        <v>0</v>
      </c>
      <c r="W43" s="23">
        <f>IF(T43&lt;=U43,IF(OR(T43="",U43=""),"",DATEDIF(T43,U43,"M")+1)*V43,0)</f>
        <v>0</v>
      </c>
      <c r="X43" s="22">
        <f>IF(P43&lt;&gt;"",1,0)</f>
        <v>0</v>
      </c>
      <c r="Y43" s="24">
        <f t="shared" si="1"/>
        <v>0</v>
      </c>
      <c r="Z43" s="22">
        <f>IF(Q43&lt;&gt;"",1,0)</f>
        <v>0</v>
      </c>
      <c r="AA43" s="22">
        <f>IF(Z43&gt;0,W43,0)</f>
        <v>0</v>
      </c>
      <c r="AB43" s="28"/>
      <c r="AC43" s="28"/>
      <c r="AD43" s="28"/>
    </row>
    <row r="44" spans="1:30" s="27" customFormat="1" ht="27" customHeight="1" x14ac:dyDescent="0.15">
      <c r="A44" s="51"/>
      <c r="B44" s="141"/>
      <c r="C44" s="96"/>
      <c r="D44" s="143"/>
      <c r="E44" s="147"/>
      <c r="F44" s="148"/>
      <c r="G44" s="148"/>
      <c r="H44" s="148"/>
      <c r="I44" s="148"/>
      <c r="J44" s="149"/>
      <c r="K44" s="192" t="str">
        <f>IF(OR(K43="",M43=""),"",QUOTIENT(O43,12)&amp;"年"&amp;MOD(O43,12)&amp;"ケ月")</f>
        <v/>
      </c>
      <c r="L44" s="193"/>
      <c r="M44" s="193"/>
      <c r="N44" s="194"/>
      <c r="O44" s="20"/>
      <c r="P44" s="153"/>
      <c r="Q44" s="191"/>
      <c r="R44" s="77" t="str">
        <f>IF(OR(K43="",AND(OR(K43&lt;K41,K43&gt;M41),OR(M43&lt;K41,M43&gt;M41)))," ","重複")</f>
        <v xml:space="preserve"> </v>
      </c>
      <c r="S44" s="29">
        <f>IF(R44="重複",1,0)</f>
        <v>0</v>
      </c>
      <c r="T44" s="19"/>
      <c r="U44" s="19"/>
      <c r="V44" s="22"/>
      <c r="W44" s="23"/>
      <c r="X44" s="22"/>
      <c r="Y44" s="24"/>
      <c r="Z44" s="22"/>
      <c r="AA44" s="22"/>
      <c r="AB44" s="28"/>
      <c r="AC44" s="28"/>
      <c r="AD44" s="28"/>
    </row>
    <row r="45" spans="1:30" s="27" customFormat="1" ht="27" customHeight="1" x14ac:dyDescent="0.15">
      <c r="A45" s="51"/>
      <c r="B45" s="140"/>
      <c r="C45" s="97"/>
      <c r="D45" s="142"/>
      <c r="E45" s="144"/>
      <c r="F45" s="145"/>
      <c r="G45" s="145"/>
      <c r="H45" s="145"/>
      <c r="I45" s="145"/>
      <c r="J45" s="146"/>
      <c r="K45" s="98"/>
      <c r="L45" s="3" t="s">
        <v>14</v>
      </c>
      <c r="M45" s="150"/>
      <c r="N45" s="151"/>
      <c r="O45" s="20" t="str">
        <f>IF(OR(K45="",M45=""),"",DATEDIF(K45,M45,"M")+1)</f>
        <v/>
      </c>
      <c r="P45" s="152"/>
      <c r="Q45" s="190"/>
      <c r="R45" s="77" t="str">
        <f>IF(AND(K45&lt;&gt;"",K45-K43&lt;0),"逆順","")</f>
        <v/>
      </c>
      <c r="S45" s="29">
        <f>IF(R45="逆順",1,0)</f>
        <v>0</v>
      </c>
      <c r="T45" s="21">
        <f>IF(K45&gt;U43,IF(AND(K45&gt;=T43,K45&lt;=U43),EDATE(U43,1),K45),EDATE(U43,1))</f>
        <v>31</v>
      </c>
      <c r="U45" s="21">
        <f>IF(AND(M45&gt;=T43,M45&lt;=M43),U43,M45)</f>
        <v>0</v>
      </c>
      <c r="V45" s="22">
        <f>IF(T45&gt;U45,0,1)</f>
        <v>0</v>
      </c>
      <c r="W45" s="23">
        <f>IF(T45&lt;=U45,IF(OR(T45="",U45=""),"",DATEDIF(T45,U45,"M")+1)*V45,0)</f>
        <v>0</v>
      </c>
      <c r="X45" s="22">
        <f>IF(P45&lt;&gt;"",1,0)</f>
        <v>0</v>
      </c>
      <c r="Y45" s="24">
        <f t="shared" si="1"/>
        <v>0</v>
      </c>
      <c r="Z45" s="22">
        <f>IF(Q45&lt;&gt;"",1,0)</f>
        <v>0</v>
      </c>
      <c r="AA45" s="22">
        <f>IF(Z45&gt;0,W45,0)</f>
        <v>0</v>
      </c>
      <c r="AB45" s="28"/>
      <c r="AC45" s="28"/>
      <c r="AD45" s="28"/>
    </row>
    <row r="46" spans="1:30" s="27" customFormat="1" ht="27" customHeight="1" x14ac:dyDescent="0.15">
      <c r="A46" s="51"/>
      <c r="B46" s="141"/>
      <c r="C46" s="96"/>
      <c r="D46" s="143"/>
      <c r="E46" s="147"/>
      <c r="F46" s="148"/>
      <c r="G46" s="148"/>
      <c r="H46" s="148"/>
      <c r="I46" s="148"/>
      <c r="J46" s="149"/>
      <c r="K46" s="192" t="str">
        <f>IF(OR(K45="",M45=""),"",QUOTIENT(O45,12)&amp;"年"&amp;MOD(O45,12)&amp;"ケ月")</f>
        <v/>
      </c>
      <c r="L46" s="193"/>
      <c r="M46" s="193"/>
      <c r="N46" s="194"/>
      <c r="O46" s="20"/>
      <c r="P46" s="153"/>
      <c r="Q46" s="191"/>
      <c r="R46" s="77" t="str">
        <f>IF(OR(K45="",AND(OR(K45&lt;K43,K45&gt;M43),OR(M45&lt;K43,M45&gt;M43)))," ","重複")</f>
        <v xml:space="preserve"> </v>
      </c>
      <c r="S46" s="29">
        <f>IF(R46="重複",1,0)</f>
        <v>0</v>
      </c>
      <c r="T46" s="19"/>
      <c r="U46" s="19"/>
      <c r="V46" s="22"/>
      <c r="W46" s="23"/>
      <c r="X46" s="22"/>
      <c r="Y46" s="24"/>
      <c r="Z46" s="22"/>
      <c r="AA46" s="22"/>
      <c r="AB46" s="28"/>
      <c r="AC46" s="28"/>
      <c r="AD46" s="28"/>
    </row>
    <row r="47" spans="1:30" s="27" customFormat="1" ht="27" customHeight="1" x14ac:dyDescent="0.15">
      <c r="A47" s="51"/>
      <c r="B47" s="140"/>
      <c r="C47" s="97"/>
      <c r="D47" s="142"/>
      <c r="E47" s="144"/>
      <c r="F47" s="145"/>
      <c r="G47" s="145"/>
      <c r="H47" s="145"/>
      <c r="I47" s="145"/>
      <c r="J47" s="146"/>
      <c r="K47" s="98"/>
      <c r="L47" s="3" t="s">
        <v>14</v>
      </c>
      <c r="M47" s="150"/>
      <c r="N47" s="151"/>
      <c r="O47" s="20" t="str">
        <f>IF(OR(K47="",M47=""),"",DATEDIF(K47,M47,"M")+1)</f>
        <v/>
      </c>
      <c r="P47" s="152"/>
      <c r="Q47" s="190"/>
      <c r="R47" s="77" t="str">
        <f>IF(AND(K47&lt;&gt;"",K47-K45&lt;0),"逆順","")</f>
        <v/>
      </c>
      <c r="S47" s="29">
        <f>IF(R47="逆順",1,0)</f>
        <v>0</v>
      </c>
      <c r="T47" s="21">
        <f>IF(K47&gt;U45,IF(AND(K47&gt;=T45,K47&lt;=U45),EDATE(U45,1),K47),EDATE(U45,1))</f>
        <v>31</v>
      </c>
      <c r="U47" s="21">
        <f>IF(AND(M47&gt;=T45,M47&lt;=M45),U45,M47)</f>
        <v>0</v>
      </c>
      <c r="V47" s="22">
        <f>IF(T47&gt;U47,0,1)</f>
        <v>0</v>
      </c>
      <c r="W47" s="23">
        <f>IF(T47&lt;=U47,IF(OR(T47="",U47=""),"",DATEDIF(T47,U47,"M")+1)*V47,0)</f>
        <v>0</v>
      </c>
      <c r="X47" s="22">
        <f>IF(P47&lt;&gt;"",1,0)</f>
        <v>0</v>
      </c>
      <c r="Y47" s="24">
        <f t="shared" si="1"/>
        <v>0</v>
      </c>
      <c r="Z47" s="22">
        <f>IF(Q47&lt;&gt;"",1,0)</f>
        <v>0</v>
      </c>
      <c r="AA47" s="22">
        <f>IF(Z47&gt;0,W47,0)</f>
        <v>0</v>
      </c>
      <c r="AB47" s="28"/>
      <c r="AC47" s="28"/>
      <c r="AD47" s="28"/>
    </row>
    <row r="48" spans="1:30" s="27" customFormat="1" ht="27" customHeight="1" x14ac:dyDescent="0.15">
      <c r="A48" s="51"/>
      <c r="B48" s="141"/>
      <c r="C48" s="96"/>
      <c r="D48" s="143"/>
      <c r="E48" s="147"/>
      <c r="F48" s="148"/>
      <c r="G48" s="148"/>
      <c r="H48" s="148"/>
      <c r="I48" s="148"/>
      <c r="J48" s="149"/>
      <c r="K48" s="192" t="str">
        <f>IF(OR(K47="",M47=""),"",QUOTIENT(O47,12)&amp;"年"&amp;MOD(O47,12)&amp;"ケ月")</f>
        <v/>
      </c>
      <c r="L48" s="193"/>
      <c r="M48" s="193"/>
      <c r="N48" s="194"/>
      <c r="O48" s="20"/>
      <c r="P48" s="153"/>
      <c r="Q48" s="191"/>
      <c r="R48" s="77" t="str">
        <f>IF(OR(K47="",AND(OR(K47&lt;K45,K47&gt;M45),OR(M47&lt;K45,M47&gt;M45)))," ","重複")</f>
        <v xml:space="preserve"> </v>
      </c>
      <c r="S48" s="29">
        <f>IF(R48="重複",1,0)</f>
        <v>0</v>
      </c>
      <c r="T48" s="21"/>
      <c r="U48" s="21"/>
      <c r="V48" s="22"/>
      <c r="W48" s="23"/>
      <c r="X48" s="22"/>
      <c r="Y48" s="24"/>
      <c r="Z48" s="22"/>
      <c r="AA48" s="22"/>
      <c r="AB48" s="28"/>
      <c r="AC48" s="28"/>
      <c r="AD48" s="28"/>
    </row>
    <row r="49" spans="1:31" s="27" customFormat="1" ht="17.25" customHeight="1" x14ac:dyDescent="0.15">
      <c r="A49" s="51"/>
      <c r="B49" s="105"/>
      <c r="C49" s="106"/>
      <c r="D49" s="107"/>
      <c r="E49" s="108"/>
      <c r="F49" s="108"/>
      <c r="G49" s="108"/>
      <c r="H49" s="108"/>
      <c r="I49" s="108"/>
      <c r="J49" s="108"/>
      <c r="K49" s="112" t="str">
        <f ca="1">IFERROR(IF(MAX(M13,M15,M17,M19,M21,M23,M25,M27,M29,M31,M33,M35,M37,M39,M41,M43,M45,M47)&gt;TODAY(),"終了年月に入力エラーがあります",""),"")</f>
        <v/>
      </c>
      <c r="L49" s="102"/>
      <c r="M49" s="102"/>
      <c r="N49" s="102"/>
      <c r="O49" s="109"/>
      <c r="P49" s="110"/>
      <c r="Q49" s="111"/>
      <c r="R49" s="77"/>
      <c r="S49" s="29"/>
      <c r="T49" s="21"/>
      <c r="U49" s="21"/>
      <c r="V49" s="22"/>
      <c r="W49" s="23"/>
      <c r="X49" s="22"/>
      <c r="Y49" s="24"/>
      <c r="Z49" s="22"/>
      <c r="AA49" s="22"/>
      <c r="AB49" s="28"/>
      <c r="AC49" s="28"/>
      <c r="AD49" s="28"/>
    </row>
    <row r="50" spans="1:31" s="36" customFormat="1" ht="17.25" customHeight="1" x14ac:dyDescent="0.15">
      <c r="A50" s="52"/>
      <c r="C50" s="103"/>
      <c r="D50" s="104"/>
      <c r="E50" s="196" t="s">
        <v>27</v>
      </c>
      <c r="F50" s="196"/>
      <c r="G50" s="196"/>
      <c r="H50" s="196"/>
      <c r="I50" s="196"/>
      <c r="J50" s="196"/>
      <c r="K50" s="56" t="str">
        <f>IF($S$50=0,IF(X50&lt;=0,"",QUOTIENT(Y50,12)),"")</f>
        <v/>
      </c>
      <c r="L50" s="56" t="s">
        <v>8</v>
      </c>
      <c r="M50" s="56" t="str">
        <f>IF($S$50=0,IF(X50&lt;=0,"",MOD(Y50,12)),"")</f>
        <v/>
      </c>
      <c r="N50" s="57" t="s">
        <v>29</v>
      </c>
      <c r="O50" s="54"/>
      <c r="P50" s="54"/>
      <c r="Q50" s="101" t="str">
        <f>IF(AND(Y50&gt;0,Y50&lt;24),"不足","")</f>
        <v/>
      </c>
      <c r="R50" s="76"/>
      <c r="S50" s="29">
        <f>SUM(S13:S48)</f>
        <v>0</v>
      </c>
      <c r="T50" s="30"/>
      <c r="U50" s="30"/>
      <c r="V50" s="30"/>
      <c r="W50" s="31">
        <f>SUM(W13:W48)</f>
        <v>0</v>
      </c>
      <c r="X50" s="32">
        <f>SUM(X13:X48)</f>
        <v>0</v>
      </c>
      <c r="Y50" s="33">
        <f>SUM(Y13:Y48)</f>
        <v>0</v>
      </c>
      <c r="Z50" s="32">
        <f>SUM(Z13:Z48)</f>
        <v>0</v>
      </c>
      <c r="AA50" s="32">
        <f>SUM(AA13:AA48)</f>
        <v>0</v>
      </c>
      <c r="AB50" s="34"/>
      <c r="AC50" s="35"/>
      <c r="AD50" s="34"/>
    </row>
    <row r="51" spans="1:31" ht="17.25" customHeight="1" thickBot="1" x14ac:dyDescent="0.2">
      <c r="A51" s="53"/>
      <c r="B51" s="55" t="s">
        <v>9</v>
      </c>
      <c r="C51" s="94" t="str">
        <f>IF($S$50=0,IF($W$50&gt;0,QUOTIENT(SUM($W$13:$W$48),12)&amp;"年"&amp;MOD(SUM($W$13:$W$48),12)&amp;"ケ月","　年　ケ月"),"")</f>
        <v>　年　ケ月</v>
      </c>
      <c r="D51" s="100" t="str">
        <f>IF(AND(W50&gt;0,W50&lt;84),"不足","")</f>
        <v/>
      </c>
      <c r="E51" s="196" t="s">
        <v>28</v>
      </c>
      <c r="F51" s="196"/>
      <c r="G51" s="196"/>
      <c r="H51" s="196"/>
      <c r="I51" s="196"/>
      <c r="J51" s="196"/>
      <c r="K51" s="56" t="str">
        <f>IF($S$50=0,IF(Z50&lt;=0,"",QUOTIENT(AA50,12)),"")</f>
        <v/>
      </c>
      <c r="L51" s="56" t="s">
        <v>8</v>
      </c>
      <c r="M51" s="56" t="str">
        <f>IF($S$50=0,IF(Z50&lt;=0,"",MOD(AA50,12)),"")</f>
        <v/>
      </c>
      <c r="N51" s="57" t="s">
        <v>29</v>
      </c>
      <c r="O51" s="58"/>
      <c r="P51" s="58"/>
      <c r="Q51" s="101" t="str">
        <f>IF(AND(AA50&gt;0,AA50&lt;48),"不足","")</f>
        <v/>
      </c>
      <c r="R51" s="75"/>
      <c r="S51" s="5"/>
      <c r="T51" s="4"/>
      <c r="U51" s="4"/>
      <c r="V51" s="4"/>
      <c r="W51" s="4"/>
      <c r="X51" s="6"/>
      <c r="Y51" s="6"/>
      <c r="Z51" s="6"/>
      <c r="AA51" s="6"/>
    </row>
    <row r="52" spans="1:31" ht="17.25" customHeight="1" x14ac:dyDescent="0.15">
      <c r="A52" s="40"/>
      <c r="B52" s="59" t="s">
        <v>63</v>
      </c>
      <c r="C52" s="60"/>
      <c r="D52" s="61"/>
      <c r="E52" s="62"/>
      <c r="F52" s="62"/>
      <c r="G52" s="62"/>
      <c r="H52" s="62"/>
      <c r="I52" s="62"/>
      <c r="J52" s="62"/>
      <c r="K52" s="63"/>
      <c r="L52" s="63"/>
      <c r="M52" s="63"/>
      <c r="N52" s="63"/>
      <c r="O52" s="64"/>
      <c r="P52" s="63"/>
      <c r="Q52" s="65"/>
      <c r="R52" s="75"/>
      <c r="S52" s="5"/>
      <c r="T52" s="4"/>
      <c r="U52" s="4"/>
      <c r="V52" s="4"/>
      <c r="W52" s="4"/>
      <c r="X52" s="6"/>
      <c r="Y52" s="6"/>
      <c r="Z52" s="6"/>
      <c r="AA52" s="6"/>
    </row>
    <row r="53" spans="1:31" ht="24" customHeight="1" x14ac:dyDescent="0.15">
      <c r="A53" s="40"/>
      <c r="B53" s="66" t="s">
        <v>1</v>
      </c>
      <c r="C53" s="67"/>
      <c r="D53" s="67"/>
      <c r="E53" s="99"/>
      <c r="F53" s="88" t="s">
        <v>57</v>
      </c>
      <c r="G53" s="99"/>
      <c r="H53" s="39" t="s">
        <v>58</v>
      </c>
      <c r="I53" s="99"/>
      <c r="J53" s="39" t="s">
        <v>59</v>
      </c>
      <c r="K53" s="39"/>
      <c r="L53" s="39"/>
      <c r="M53" s="39"/>
      <c r="N53" s="39"/>
      <c r="O53" s="39"/>
      <c r="P53" s="39"/>
      <c r="Q53" s="89"/>
      <c r="R53" s="75"/>
      <c r="S53" s="5"/>
      <c r="T53" s="4"/>
      <c r="U53" s="4"/>
      <c r="V53" s="4"/>
      <c r="W53" s="4"/>
      <c r="X53" s="6"/>
      <c r="Y53" s="6"/>
      <c r="Z53" s="6"/>
      <c r="AA53" s="6"/>
    </row>
    <row r="54" spans="1:31" ht="17.25" customHeight="1" x14ac:dyDescent="0.15">
      <c r="A54" s="40"/>
      <c r="B54" s="68" t="s">
        <v>38</v>
      </c>
      <c r="C54" s="67"/>
      <c r="D54" s="67"/>
      <c r="E54" s="39"/>
      <c r="F54" s="39"/>
      <c r="G54" s="39"/>
      <c r="H54" s="39"/>
      <c r="I54" s="39"/>
      <c r="J54" s="39"/>
      <c r="K54" s="39"/>
      <c r="L54" s="39"/>
      <c r="M54" s="39"/>
      <c r="N54" s="39"/>
      <c r="O54" s="39"/>
      <c r="P54" s="39"/>
      <c r="Q54" s="89"/>
      <c r="R54" s="75"/>
      <c r="S54" s="5"/>
      <c r="T54" s="4"/>
      <c r="U54" s="4"/>
      <c r="V54" s="4"/>
      <c r="W54" s="4"/>
      <c r="X54" s="6"/>
      <c r="Y54" s="6"/>
      <c r="Z54" s="6"/>
      <c r="AA54" s="6"/>
    </row>
    <row r="55" spans="1:31" ht="17.25" customHeight="1" x14ac:dyDescent="0.15">
      <c r="A55" s="40"/>
      <c r="B55" s="68" t="s">
        <v>2</v>
      </c>
      <c r="C55" s="67"/>
      <c r="D55" s="197"/>
      <c r="E55" s="198"/>
      <c r="F55" s="198"/>
      <c r="G55" s="198"/>
      <c r="H55" s="198"/>
      <c r="I55" s="198"/>
      <c r="J55" s="198"/>
      <c r="K55" s="198"/>
      <c r="L55" s="198"/>
      <c r="M55" s="198"/>
      <c r="N55" s="198"/>
      <c r="O55" s="198"/>
      <c r="P55" s="199"/>
      <c r="Q55" s="90"/>
      <c r="R55" s="75"/>
      <c r="S55" s="5"/>
      <c r="T55" s="4"/>
      <c r="U55" s="4"/>
      <c r="V55" s="4"/>
      <c r="W55" s="4"/>
      <c r="X55" s="6"/>
      <c r="Y55" s="6"/>
      <c r="Z55" s="6"/>
      <c r="AA55" s="6"/>
    </row>
    <row r="56" spans="1:31" ht="17.25" customHeight="1" x14ac:dyDescent="0.15">
      <c r="A56" s="40"/>
      <c r="B56" s="68" t="s">
        <v>3</v>
      </c>
      <c r="C56" s="67"/>
      <c r="D56" s="195"/>
      <c r="E56" s="195"/>
      <c r="F56" s="195"/>
      <c r="G56" s="195"/>
      <c r="H56" s="195"/>
      <c r="I56" s="195"/>
      <c r="J56" s="195"/>
      <c r="K56" s="195"/>
      <c r="L56" s="195"/>
      <c r="M56" s="195"/>
      <c r="N56" s="195"/>
      <c r="O56" s="195"/>
      <c r="P56" s="195"/>
      <c r="Q56" s="90"/>
      <c r="R56" s="75"/>
      <c r="S56" s="5"/>
      <c r="T56" s="4"/>
      <c r="U56" s="4"/>
      <c r="V56" s="4"/>
      <c r="W56" s="4"/>
      <c r="X56" s="6"/>
      <c r="Y56" s="6"/>
      <c r="Z56" s="6"/>
      <c r="AA56" s="6"/>
    </row>
    <row r="57" spans="1:31" ht="17.25" customHeight="1" x14ac:dyDescent="0.15">
      <c r="A57" s="40"/>
      <c r="B57" s="68" t="s">
        <v>4</v>
      </c>
      <c r="C57" s="67"/>
      <c r="D57" s="197"/>
      <c r="E57" s="198"/>
      <c r="F57" s="198"/>
      <c r="G57" s="198"/>
      <c r="H57" s="198"/>
      <c r="I57" s="198"/>
      <c r="J57" s="198"/>
      <c r="K57" s="198"/>
      <c r="L57" s="198"/>
      <c r="M57" s="198"/>
      <c r="N57" s="198"/>
      <c r="O57" s="198"/>
      <c r="P57" s="199"/>
      <c r="Q57" s="90"/>
      <c r="R57" s="75"/>
      <c r="S57" s="5"/>
      <c r="T57" s="4"/>
      <c r="U57" s="4"/>
      <c r="V57" s="4"/>
      <c r="W57" s="4"/>
      <c r="X57" s="6"/>
      <c r="Y57" s="6"/>
      <c r="Z57" s="6"/>
      <c r="AA57" s="6"/>
    </row>
    <row r="58" spans="1:31" ht="6.75" customHeight="1" thickBot="1" x14ac:dyDescent="0.2">
      <c r="A58" s="40"/>
      <c r="B58" s="69"/>
      <c r="C58" s="70"/>
      <c r="D58" s="70"/>
      <c r="E58" s="70"/>
      <c r="F58" s="70"/>
      <c r="G58" s="70"/>
      <c r="H58" s="70"/>
      <c r="I58" s="70"/>
      <c r="J58" s="70"/>
      <c r="K58" s="70"/>
      <c r="L58" s="70"/>
      <c r="M58" s="70"/>
      <c r="N58" s="70"/>
      <c r="O58" s="70"/>
      <c r="P58" s="70"/>
      <c r="Q58" s="73"/>
      <c r="R58" s="75"/>
      <c r="S58" s="5"/>
      <c r="T58" s="4"/>
      <c r="U58" s="4"/>
      <c r="V58" s="4"/>
      <c r="W58" s="4"/>
      <c r="X58" s="6"/>
      <c r="Y58" s="6"/>
      <c r="Z58" s="6"/>
      <c r="AA58" s="6"/>
    </row>
    <row r="59" spans="1:31" ht="17.25" customHeight="1" thickBot="1" x14ac:dyDescent="0.2">
      <c r="A59" s="40"/>
      <c r="B59" s="91"/>
      <c r="C59" s="91"/>
      <c r="D59" s="91"/>
      <c r="E59" s="91"/>
      <c r="F59" s="91"/>
      <c r="G59" s="91"/>
      <c r="H59" s="91"/>
      <c r="I59" s="91"/>
      <c r="J59" s="91"/>
      <c r="K59" s="91"/>
      <c r="L59" s="91"/>
      <c r="M59" s="91"/>
      <c r="N59" s="91"/>
      <c r="O59" s="91"/>
      <c r="P59" s="91"/>
      <c r="Q59" s="91"/>
      <c r="R59" s="75"/>
      <c r="S59" s="5"/>
      <c r="T59" s="4"/>
      <c r="U59" s="4"/>
      <c r="V59" s="4"/>
      <c r="W59" s="4"/>
      <c r="X59" s="6"/>
      <c r="Y59" s="6"/>
      <c r="Z59" s="6"/>
      <c r="AA59" s="6"/>
    </row>
    <row r="60" spans="1:31" ht="19.5" customHeight="1" x14ac:dyDescent="0.15">
      <c r="A60" s="40"/>
      <c r="B60" s="92" t="s">
        <v>62</v>
      </c>
      <c r="C60" s="64"/>
      <c r="D60" s="64"/>
      <c r="E60" s="64"/>
      <c r="F60" s="64"/>
      <c r="G60" s="64"/>
      <c r="H60" s="64"/>
      <c r="I60" s="64"/>
      <c r="J60" s="64"/>
      <c r="K60" s="64"/>
      <c r="L60" s="64"/>
      <c r="M60" s="64"/>
      <c r="N60" s="64"/>
      <c r="O60" s="64"/>
      <c r="P60" s="64"/>
      <c r="Q60" s="93"/>
      <c r="R60" s="75"/>
      <c r="S60" s="5"/>
      <c r="T60" s="4"/>
      <c r="U60" s="4"/>
      <c r="V60" s="4"/>
      <c r="W60" s="4"/>
      <c r="X60" s="6"/>
      <c r="Y60" s="6"/>
      <c r="Z60" s="6"/>
      <c r="AA60" s="6"/>
    </row>
    <row r="61" spans="1:31" ht="24" customHeight="1" x14ac:dyDescent="0.15">
      <c r="A61" s="40"/>
      <c r="B61" s="66" t="s">
        <v>1</v>
      </c>
      <c r="C61" s="67"/>
      <c r="D61" s="7"/>
      <c r="E61" s="99"/>
      <c r="F61" s="39" t="s">
        <v>57</v>
      </c>
      <c r="G61" s="99"/>
      <c r="H61" s="39" t="s">
        <v>58</v>
      </c>
      <c r="I61" s="99"/>
      <c r="J61" s="39" t="s">
        <v>59</v>
      </c>
      <c r="K61" s="40"/>
      <c r="L61" s="71"/>
      <c r="M61" s="71"/>
      <c r="N61" s="71"/>
      <c r="O61" s="71"/>
      <c r="P61" s="71"/>
      <c r="Q61" s="72"/>
      <c r="R61" s="78"/>
      <c r="X61" s="8"/>
      <c r="Y61" s="8"/>
      <c r="Z61" s="8"/>
      <c r="AA61" s="8"/>
      <c r="AB61" s="8"/>
      <c r="AC61" s="8"/>
      <c r="AD61" s="8"/>
    </row>
    <row r="62" spans="1:31" ht="17.25" customHeight="1" x14ac:dyDescent="0.15">
      <c r="A62" s="40"/>
      <c r="B62" s="68" t="s">
        <v>61</v>
      </c>
      <c r="C62" s="67"/>
      <c r="D62" s="95"/>
      <c r="E62" s="39"/>
      <c r="F62" s="39"/>
      <c r="G62" s="39"/>
      <c r="H62" s="39"/>
      <c r="I62" s="39"/>
      <c r="J62" s="39"/>
      <c r="K62" s="40"/>
      <c r="L62" s="71"/>
      <c r="M62" s="71"/>
      <c r="N62" s="71"/>
      <c r="O62" s="71"/>
      <c r="P62" s="71"/>
      <c r="Q62" s="72"/>
      <c r="R62" s="78"/>
      <c r="X62" s="8"/>
      <c r="Y62" s="8"/>
      <c r="Z62" s="8"/>
      <c r="AA62" s="8"/>
      <c r="AB62" s="8"/>
      <c r="AC62" s="8"/>
      <c r="AD62" s="8"/>
    </row>
    <row r="63" spans="1:31" ht="17.25" customHeight="1" x14ac:dyDescent="0.15">
      <c r="A63" s="40"/>
      <c r="B63" s="68" t="s">
        <v>42</v>
      </c>
      <c r="C63" s="67"/>
      <c r="D63" s="195"/>
      <c r="E63" s="195"/>
      <c r="F63" s="195"/>
      <c r="G63" s="195"/>
      <c r="H63" s="195"/>
      <c r="I63" s="195"/>
      <c r="J63" s="195"/>
      <c r="K63" s="195"/>
      <c r="L63" s="195"/>
      <c r="M63" s="195"/>
      <c r="N63" s="195"/>
      <c r="O63" s="195"/>
      <c r="P63" s="195"/>
      <c r="Q63" s="72"/>
      <c r="R63" s="78"/>
      <c r="S63" s="47"/>
      <c r="T63" s="71"/>
      <c r="U63" s="71"/>
      <c r="V63" s="71"/>
      <c r="W63" s="71"/>
      <c r="X63" s="71"/>
      <c r="Y63" s="71"/>
      <c r="Z63" s="71"/>
      <c r="AA63" s="71"/>
      <c r="AB63" s="71"/>
      <c r="AC63" s="71"/>
      <c r="AD63" s="71"/>
      <c r="AE63" s="71"/>
    </row>
    <row r="64" spans="1:31" ht="17.25" customHeight="1" x14ac:dyDescent="0.15">
      <c r="A64" s="40"/>
      <c r="B64" s="68" t="s">
        <v>43</v>
      </c>
      <c r="C64" s="67"/>
      <c r="D64" s="195"/>
      <c r="E64" s="195"/>
      <c r="F64" s="195"/>
      <c r="G64" s="195"/>
      <c r="H64" s="195"/>
      <c r="I64" s="195"/>
      <c r="J64" s="195"/>
      <c r="K64" s="195"/>
      <c r="L64" s="195"/>
      <c r="M64" s="195"/>
      <c r="N64" s="195"/>
      <c r="O64" s="195"/>
      <c r="P64" s="195"/>
      <c r="Q64" s="72"/>
      <c r="R64" s="78"/>
      <c r="S64" s="47"/>
      <c r="T64" s="71"/>
      <c r="U64" s="71"/>
      <c r="V64" s="71"/>
      <c r="W64" s="71"/>
      <c r="X64" s="71"/>
      <c r="Y64" s="71"/>
      <c r="Z64" s="71"/>
      <c r="AA64" s="71"/>
      <c r="AB64" s="71"/>
      <c r="AC64" s="71"/>
      <c r="AD64" s="71"/>
      <c r="AE64" s="71"/>
    </row>
    <row r="65" spans="1:31" ht="17.25" customHeight="1" x14ac:dyDescent="0.15">
      <c r="A65" s="40"/>
      <c r="B65" s="68" t="s">
        <v>44</v>
      </c>
      <c r="C65" s="67"/>
      <c r="D65" s="195"/>
      <c r="E65" s="195"/>
      <c r="F65" s="195"/>
      <c r="G65" s="195"/>
      <c r="H65" s="195"/>
      <c r="I65" s="195"/>
      <c r="J65" s="195"/>
      <c r="K65" s="195"/>
      <c r="L65" s="195"/>
      <c r="M65" s="195"/>
      <c r="N65" s="195"/>
      <c r="O65" s="195"/>
      <c r="P65" s="195"/>
      <c r="Q65" s="72"/>
      <c r="R65" s="78"/>
      <c r="S65" s="47"/>
      <c r="T65" s="71"/>
      <c r="U65" s="71"/>
      <c r="V65" s="71"/>
      <c r="W65" s="71"/>
      <c r="X65" s="71"/>
      <c r="Y65" s="71"/>
      <c r="Z65" s="71"/>
      <c r="AA65" s="71"/>
      <c r="AB65" s="71"/>
      <c r="AC65" s="71"/>
      <c r="AD65" s="71"/>
      <c r="AE65" s="71"/>
    </row>
    <row r="66" spans="1:31" ht="17.25" customHeight="1" x14ac:dyDescent="0.15">
      <c r="A66" s="40"/>
      <c r="B66" s="68" t="s">
        <v>45</v>
      </c>
      <c r="C66" s="67"/>
      <c r="D66" s="195"/>
      <c r="E66" s="195"/>
      <c r="F66" s="195"/>
      <c r="G66" s="195"/>
      <c r="H66" s="195"/>
      <c r="I66" s="195"/>
      <c r="J66" s="195"/>
      <c r="K66" s="195"/>
      <c r="L66" s="195"/>
      <c r="M66" s="195"/>
      <c r="N66" s="195"/>
      <c r="O66" s="195"/>
      <c r="P66" s="195"/>
      <c r="Q66" s="72"/>
      <c r="R66" s="78"/>
      <c r="S66" s="47"/>
      <c r="T66" s="71"/>
      <c r="U66" s="71"/>
      <c r="V66" s="71"/>
      <c r="W66" s="71"/>
      <c r="X66" s="71"/>
      <c r="Y66" s="71"/>
      <c r="Z66" s="71"/>
      <c r="AA66" s="71"/>
      <c r="AB66" s="71"/>
      <c r="AC66" s="71"/>
      <c r="AD66" s="71"/>
      <c r="AE66" s="71"/>
    </row>
    <row r="67" spans="1:31" ht="17.25" customHeight="1" x14ac:dyDescent="0.15">
      <c r="A67" s="40"/>
      <c r="B67" s="68" t="s">
        <v>46</v>
      </c>
      <c r="C67" s="67"/>
      <c r="D67" s="195"/>
      <c r="E67" s="195"/>
      <c r="F67" s="195"/>
      <c r="G67" s="195"/>
      <c r="H67" s="195"/>
      <c r="I67" s="195"/>
      <c r="J67" s="195"/>
      <c r="K67" s="195"/>
      <c r="L67" s="195"/>
      <c r="M67" s="195"/>
      <c r="N67" s="195"/>
      <c r="O67" s="195"/>
      <c r="P67" s="195"/>
      <c r="Q67" s="72"/>
      <c r="R67" s="78"/>
      <c r="S67" s="47"/>
      <c r="T67" s="71"/>
      <c r="U67" s="71"/>
      <c r="V67" s="71"/>
      <c r="W67" s="71"/>
      <c r="X67" s="71"/>
      <c r="Y67" s="71"/>
      <c r="Z67" s="71"/>
      <c r="AA67" s="71"/>
      <c r="AB67" s="71"/>
      <c r="AC67" s="71"/>
      <c r="AD67" s="71"/>
      <c r="AE67" s="71"/>
    </row>
    <row r="68" spans="1:31" ht="6.75" customHeight="1" thickBot="1" x14ac:dyDescent="0.2">
      <c r="B68" s="69"/>
      <c r="C68" s="70"/>
      <c r="D68" s="70"/>
      <c r="E68" s="70"/>
      <c r="F68" s="70"/>
      <c r="G68" s="70"/>
      <c r="H68" s="70"/>
      <c r="I68" s="70"/>
      <c r="J68" s="70"/>
      <c r="K68" s="74"/>
      <c r="L68" s="70"/>
      <c r="M68" s="70"/>
      <c r="N68" s="70"/>
      <c r="O68" s="70"/>
      <c r="P68" s="70"/>
      <c r="Q68" s="73"/>
      <c r="R68" s="78"/>
      <c r="S68" s="47"/>
      <c r="T68" s="71"/>
      <c r="U68" s="71"/>
      <c r="V68" s="71"/>
      <c r="W68" s="71"/>
      <c r="X68" s="71"/>
      <c r="Y68" s="71"/>
      <c r="Z68" s="71"/>
      <c r="AA68" s="71"/>
      <c r="AB68" s="71"/>
      <c r="AC68" s="71"/>
      <c r="AD68" s="71"/>
      <c r="AE68" s="71"/>
    </row>
    <row r="69" spans="1:31" x14ac:dyDescent="0.15">
      <c r="A69" s="82"/>
    </row>
    <row r="70" spans="1:31" x14ac:dyDescent="0.15">
      <c r="B70" s="82"/>
      <c r="C70" s="82"/>
      <c r="D70" s="82"/>
      <c r="E70" s="82"/>
      <c r="F70" s="82"/>
      <c r="G70" s="82"/>
      <c r="H70" s="82"/>
      <c r="I70" s="82"/>
      <c r="J70" s="82"/>
      <c r="K70" s="82"/>
      <c r="L70" s="82"/>
      <c r="M70" s="82"/>
      <c r="N70" s="82"/>
      <c r="O70" s="82"/>
      <c r="P70" s="82"/>
      <c r="Q70" s="82"/>
      <c r="R70" s="83"/>
    </row>
  </sheetData>
  <sheetProtection algorithmName="SHA-512" hashValue="4imn+jlO7TwEmPymleYO8vY3dF2InEPFoZGC+BEUv1Kr3hw6Z7q5NQggbOBodyzv89fpraAuk3qwEop7b2dZ0g==" saltValue="qy1wDjOWVLM97OM3yjpM4Q==" spinCount="100000" sheet="1" objects="1" scenarios="1"/>
  <mergeCells count="162">
    <mergeCell ref="D66:P66"/>
    <mergeCell ref="D67:P67"/>
    <mergeCell ref="E50:J50"/>
    <mergeCell ref="E51:J51"/>
    <mergeCell ref="D55:P55"/>
    <mergeCell ref="D56:P56"/>
    <mergeCell ref="D57:P57"/>
    <mergeCell ref="D63:P63"/>
    <mergeCell ref="B47:B48"/>
    <mergeCell ref="D47:D48"/>
    <mergeCell ref="E47:J48"/>
    <mergeCell ref="M47:N47"/>
    <mergeCell ref="P47:P48"/>
    <mergeCell ref="Q47:Q48"/>
    <mergeCell ref="K48:N48"/>
    <mergeCell ref="D64:P64"/>
    <mergeCell ref="D65:P65"/>
    <mergeCell ref="B45:B46"/>
    <mergeCell ref="D45:D46"/>
    <mergeCell ref="E45:J46"/>
    <mergeCell ref="M45:N45"/>
    <mergeCell ref="P45:P46"/>
    <mergeCell ref="Q45:Q46"/>
    <mergeCell ref="K46:N46"/>
    <mergeCell ref="B43:B44"/>
    <mergeCell ref="D43:D44"/>
    <mergeCell ref="E43:J44"/>
    <mergeCell ref="M43:N43"/>
    <mergeCell ref="P43:P44"/>
    <mergeCell ref="Q43:Q44"/>
    <mergeCell ref="K44:N44"/>
    <mergeCell ref="B41:B42"/>
    <mergeCell ref="D41:D42"/>
    <mergeCell ref="E41:J42"/>
    <mergeCell ref="M41:N41"/>
    <mergeCell ref="P41:P42"/>
    <mergeCell ref="Q41:Q42"/>
    <mergeCell ref="K42:N42"/>
    <mergeCell ref="B39:B40"/>
    <mergeCell ref="D39:D40"/>
    <mergeCell ref="E39:J40"/>
    <mergeCell ref="M39:N39"/>
    <mergeCell ref="P39:P40"/>
    <mergeCell ref="Q39:Q40"/>
    <mergeCell ref="K40:N40"/>
    <mergeCell ref="B37:B38"/>
    <mergeCell ref="D37:D38"/>
    <mergeCell ref="E37:J38"/>
    <mergeCell ref="M37:N37"/>
    <mergeCell ref="P37:P38"/>
    <mergeCell ref="Q37:Q38"/>
    <mergeCell ref="K38:N38"/>
    <mergeCell ref="B35:B36"/>
    <mergeCell ref="D35:D36"/>
    <mergeCell ref="E35:J36"/>
    <mergeCell ref="M35:N35"/>
    <mergeCell ref="P35:P36"/>
    <mergeCell ref="Q35:Q36"/>
    <mergeCell ref="K36:N36"/>
    <mergeCell ref="B33:B34"/>
    <mergeCell ref="D33:D34"/>
    <mergeCell ref="E33:J34"/>
    <mergeCell ref="M33:N33"/>
    <mergeCell ref="P33:P34"/>
    <mergeCell ref="Q33:Q34"/>
    <mergeCell ref="K34:N34"/>
    <mergeCell ref="B31:B32"/>
    <mergeCell ref="D31:D32"/>
    <mergeCell ref="E31:J32"/>
    <mergeCell ref="M31:N31"/>
    <mergeCell ref="P31:P32"/>
    <mergeCell ref="Q31:Q32"/>
    <mergeCell ref="K32:N32"/>
    <mergeCell ref="B29:B30"/>
    <mergeCell ref="D29:D30"/>
    <mergeCell ref="E29:J30"/>
    <mergeCell ref="M29:N29"/>
    <mergeCell ref="P29:P30"/>
    <mergeCell ref="Q29:Q30"/>
    <mergeCell ref="K30:N30"/>
    <mergeCell ref="B27:B28"/>
    <mergeCell ref="D27:D28"/>
    <mergeCell ref="E27:J28"/>
    <mergeCell ref="M27:N27"/>
    <mergeCell ref="P27:P28"/>
    <mergeCell ref="Q27:Q28"/>
    <mergeCell ref="K28:N28"/>
    <mergeCell ref="B25:B26"/>
    <mergeCell ref="D25:D26"/>
    <mergeCell ref="E25:J26"/>
    <mergeCell ref="M25:N25"/>
    <mergeCell ref="P25:P26"/>
    <mergeCell ref="Q25:Q26"/>
    <mergeCell ref="K26:N26"/>
    <mergeCell ref="B23:B24"/>
    <mergeCell ref="D23:D24"/>
    <mergeCell ref="E23:J24"/>
    <mergeCell ref="M23:N23"/>
    <mergeCell ref="P23:P24"/>
    <mergeCell ref="Q23:Q24"/>
    <mergeCell ref="K24:N24"/>
    <mergeCell ref="B21:B22"/>
    <mergeCell ref="D21:D22"/>
    <mergeCell ref="E21:J22"/>
    <mergeCell ref="M21:N21"/>
    <mergeCell ref="P21:P22"/>
    <mergeCell ref="Q21:Q22"/>
    <mergeCell ref="K22:N22"/>
    <mergeCell ref="B19:B20"/>
    <mergeCell ref="D19:D20"/>
    <mergeCell ref="E19:J20"/>
    <mergeCell ref="M19:N19"/>
    <mergeCell ref="P19:P20"/>
    <mergeCell ref="Q19:Q20"/>
    <mergeCell ref="K20:N20"/>
    <mergeCell ref="B17:B18"/>
    <mergeCell ref="D17:D18"/>
    <mergeCell ref="E17:J18"/>
    <mergeCell ref="M17:N17"/>
    <mergeCell ref="P17:P18"/>
    <mergeCell ref="Q17:Q18"/>
    <mergeCell ref="K18:N18"/>
    <mergeCell ref="Q13:Q14"/>
    <mergeCell ref="K14:N14"/>
    <mergeCell ref="B15:B16"/>
    <mergeCell ref="D15:D16"/>
    <mergeCell ref="E15:J16"/>
    <mergeCell ref="M15:N15"/>
    <mergeCell ref="P15:P16"/>
    <mergeCell ref="Q15:Q16"/>
    <mergeCell ref="K16:N16"/>
    <mergeCell ref="AD11:AD12"/>
    <mergeCell ref="K12:N12"/>
    <mergeCell ref="B13:B14"/>
    <mergeCell ref="D13:D14"/>
    <mergeCell ref="E13:J14"/>
    <mergeCell ref="M13:N13"/>
    <mergeCell ref="P13:P14"/>
    <mergeCell ref="Q10:Q12"/>
    <mergeCell ref="M11:N11"/>
    <mergeCell ref="T11:U11"/>
    <mergeCell ref="V11:V12"/>
    <mergeCell ref="W11:W12"/>
    <mergeCell ref="X11:Y11"/>
    <mergeCell ref="B10:B12"/>
    <mergeCell ref="C10:C12"/>
    <mergeCell ref="D10:D12"/>
    <mergeCell ref="E10:J12"/>
    <mergeCell ref="K10:N10"/>
    <mergeCell ref="P10:P12"/>
    <mergeCell ref="Z11:AA11"/>
    <mergeCell ref="AB11:AB12"/>
    <mergeCell ref="AC11:AC12"/>
    <mergeCell ref="M1:Q1"/>
    <mergeCell ref="K3:Q3"/>
    <mergeCell ref="K6:Q7"/>
    <mergeCell ref="D4:I4"/>
    <mergeCell ref="D3:I3"/>
    <mergeCell ref="C6:I8"/>
    <mergeCell ref="K8:L8"/>
    <mergeCell ref="N8:Q8"/>
    <mergeCell ref="B9:E9"/>
  </mergeCells>
  <phoneticPr fontId="1"/>
  <dataValidations count="3">
    <dataValidation imeMode="halfAlpha" allowBlank="1" showInputMessage="1" showErrorMessage="1" sqref="K15 M13 K17 M15 K19 M17 K21 M19 K23 M21 K25 M23 K27 M25 K29 M27 K31 M29 K33 M31 K35 M33 K37 M35 K39 M37 K41 M39 K43 M41 K45 M43 K47 M45 M47 K4 M4 P4" xr:uid="{32A98CDC-B760-4BFB-9EBC-EF9DC96AC079}"/>
    <dataValidation imeMode="halfAlpha" allowBlank="1" showInputMessage="1" showErrorMessage="1" promptTitle="【年/月の入力方法及び注意事項】" prompt="・年月は西暦で入力してください_x000a_・年/月のように年と月の間に半角のスラッシュ（/）をつけてください_x000a_・古い順に記載してください_x000a_・開始年月～終了年月は重複させないでください。期間の計算に誤りが生じます。" sqref="K13" xr:uid="{F3573A32-A976-403E-8FC4-1D4714EE992A}"/>
    <dataValidation allowBlank="1" showErrorMessage="1" promptTitle="　【指導的立場番号を以下の①～⑥の中から選択し入力してください】" prompt="①測量、地質・土質調査業務における主任技術者_x000a_②土木設計業務、調査、計画業務、発注者支援業務、公物管理補助業務における管理技術者  （照査技術者は該当しません）_x000a_③土木工事における監理技術者、主任技術者_x000a_④上記①～③の技術者を統括的立場で指導・監督する職務にあたる者（管理職に限る）_x000a_⑤行政機関における河川関係部局の管理職またはそれに相当する役職の者_x000a_⑥研究機関における河川関係部局の管理職または河川に関わる研究の代表者" sqref="P49" xr:uid="{D2F8C22B-60D8-4BB4-802E-9788743FB54A}"/>
  </dataValidations>
  <printOptions horizontalCentered="1"/>
  <pageMargins left="0.51181102362204722" right="0.31496062992125984" top="0.74803149606299213" bottom="0.55118110236220474" header="0.31496062992125984" footer="0.11811023622047245"/>
  <pageSetup paperSize="9" scale="95" fitToHeight="2" orientation="portrait" r:id="rId1"/>
  <rowBreaks count="1" manualBreakCount="1">
    <brk id="32" max="16383" man="1"/>
  </rowBreaks>
  <ignoredErrors>
    <ignoredError sqref="R16:R17 R31 R27 R18:R23 R24:R26 R28:R30 R32:R48" 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　【指導的立場番号を以下の①～⑥の中から選択し入力してください】" prompt="①測量、地質・土質調査業務における主任技術者_x000a_②土木設計業務、調査、計画業務、発注者支援業務、公物管理補助業務における管理技術者  （照査技術者は該当しません）_x000a_③土木工事における監理技術者、主任技術者_x000a_④上記①～③の技術者を統括的立場で指導・監督する職務にあたる者（管理職に限る）_x000a_⑤行政機関における河川関係部局の管理職またはそれに相当する役職の者_x000a_⑥研究機関における河川関係部局の管理職または河川に関わる研究の代表者" xr:uid="{432A595D-78F3-469B-B96F-76043376381D}">
          <x14:formula1>
            <xm:f>Sheet2!$B$3:$B$9</xm:f>
          </x14:formula1>
          <xm:sqref>P13:P48</xm:sqref>
        </x14:dataValidation>
        <x14:dataValidation type="list" allowBlank="1" showInputMessage="1" showErrorMessage="1" xr:uid="{14B98B7D-504D-4B72-B56F-8A0B26536286}">
          <x14:formula1>
            <xm:f>Sheet2!$C$3:$C$4</xm:f>
          </x14:formula1>
          <xm:sqref>Q13:Q48</xm:sqref>
        </x14:dataValidation>
        <x14:dataValidation type="list" allowBlank="1" showInputMessage="1" showErrorMessage="1" xr:uid="{AF0EDE7E-D07A-4DF7-BC45-5099C3AF91D5}">
          <x14:formula1>
            <xm:f>Sheet2!$A$3:$A$4</xm:f>
          </x14:formula1>
          <xm:sqref>C14 C16 C18 C20 C22 C24 C26 C28 C30 C32 C34 C36 C38 C40 C42 C44 C46 C48</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Sheet2</vt:lpstr>
      <vt:lpstr>【様式イ】河川維持管理技術者 (rev)</vt:lpstr>
      <vt:lpstr>'【様式イ】河川維持管理技術者 (rev)'!Print_Area</vt:lpstr>
      <vt:lpstr>'【様式イ】河川維持管理技術者 (rev)'!Print_Titles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2025-10-22T06:52:49Z</cp:lastPrinted>
  <dcterms:created xsi:type="dcterms:W3CDTF">2016-04-04T00:27:06Z</dcterms:created>
  <dcterms:modified xsi:type="dcterms:W3CDTF">2025-10-27T01:37:52Z</dcterms:modified>
</cp:coreProperties>
</file>